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55" lockStructure="1"/>
  <bookViews>
    <workbookView xWindow="11685" yWindow="2385" windowWidth="9480" windowHeight="6390"/>
  </bookViews>
  <sheets>
    <sheet name="DATA INPUT MASK" sheetId="2" r:id="rId1"/>
    <sheet name="TRAVEL EXPENSE REPORT" sheetId="6" r:id="rId2"/>
    <sheet name="EGSZ TEC" sheetId="3" state="hidden" r:id="rId3"/>
    <sheet name="EGSZ COUNTRY PROFILE GERMANY" sheetId="4" state="hidden" r:id="rId4"/>
  </sheets>
  <definedNames>
    <definedName name="_xlnm.Print_Area" localSheetId="0">'DATA INPUT MASK'!$A$1:$P$55</definedName>
    <definedName name="_xlnm.Print_Area" localSheetId="3">'EGSZ COUNTRY PROFILE GERMANY'!$A$1:$N$27</definedName>
    <definedName name="_xlnm.Print_Area" localSheetId="2">'EGSZ TEC'!$A$1:$O$53</definedName>
    <definedName name="_xlnm.Print_Area" localSheetId="1">'TRAVEL EXPENSE REPORT'!$A$1:$O$48</definedName>
  </definedNames>
  <calcPr calcId="145621"/>
</workbook>
</file>

<file path=xl/calcChain.xml><?xml version="1.0" encoding="utf-8"?>
<calcChain xmlns="http://schemas.openxmlformats.org/spreadsheetml/2006/main">
  <c r="B11" i="2" l="1"/>
  <c r="C11" i="2" s="1"/>
  <c r="D11" i="2" s="1"/>
  <c r="E11" i="2" s="1"/>
  <c r="G11" i="2" s="1"/>
  <c r="H11" i="2" s="1"/>
  <c r="I11" i="2" s="1"/>
  <c r="J11" i="2" s="1"/>
  <c r="K11" i="2" s="1"/>
  <c r="L11" i="2" s="1"/>
  <c r="M11" i="2" s="1"/>
  <c r="N11" i="2" s="1"/>
  <c r="O11" i="2" s="1"/>
  <c r="P11" i="2" s="1"/>
  <c r="P4" i="2"/>
  <c r="A1" i="3"/>
  <c r="A1" i="2" s="1"/>
  <c r="A1" i="6" l="1"/>
  <c r="N44" i="3"/>
  <c r="N44" i="6" s="1"/>
  <c r="O40" i="3" l="1"/>
  <c r="O40" i="6" s="1"/>
  <c r="O39" i="3"/>
  <c r="O39" i="6" s="1"/>
  <c r="O38" i="3"/>
  <c r="O38" i="6" s="1"/>
  <c r="O37" i="3"/>
  <c r="O37" i="6" s="1"/>
  <c r="O36" i="3"/>
  <c r="O36" i="6" s="1"/>
  <c r="O35" i="3"/>
  <c r="O35" i="6" s="1"/>
  <c r="O34" i="3"/>
  <c r="O34" i="6" s="1"/>
  <c r="O33" i="3"/>
  <c r="O33" i="6" s="1"/>
  <c r="O32" i="3"/>
  <c r="O32" i="6" s="1"/>
  <c r="O31" i="3"/>
  <c r="O31" i="6" s="1"/>
  <c r="O30" i="3"/>
  <c r="O30" i="6" s="1"/>
  <c r="O29" i="3"/>
  <c r="O29" i="6" s="1"/>
  <c r="O28" i="3"/>
  <c r="O28" i="6" s="1"/>
  <c r="O27" i="3"/>
  <c r="O27" i="6" s="1"/>
  <c r="O26" i="3"/>
  <c r="O26" i="6" s="1"/>
  <c r="O25" i="3"/>
  <c r="O25" i="6" s="1"/>
  <c r="O24" i="3"/>
  <c r="O24" i="6" s="1"/>
  <c r="O23" i="3"/>
  <c r="O23" i="6" s="1"/>
  <c r="O22" i="3"/>
  <c r="O22" i="6" s="1"/>
  <c r="O21" i="3"/>
  <c r="O21" i="6" s="1"/>
  <c r="O20" i="3"/>
  <c r="O20" i="6" s="1"/>
  <c r="O19" i="3"/>
  <c r="O19" i="6" s="1"/>
  <c r="O18" i="3"/>
  <c r="O18" i="6" s="1"/>
  <c r="O17" i="3"/>
  <c r="O17" i="6" s="1"/>
  <c r="O16" i="3"/>
  <c r="O16" i="6" s="1"/>
  <c r="O15" i="3"/>
  <c r="O15" i="6" s="1"/>
  <c r="O14" i="3"/>
  <c r="O14" i="6" s="1"/>
  <c r="O13" i="3"/>
  <c r="O13" i="6" s="1"/>
  <c r="O12" i="3"/>
  <c r="O12" i="6" s="1"/>
  <c r="O11" i="3"/>
  <c r="O11" i="6" s="1"/>
  <c r="O10" i="3"/>
  <c r="O10" i="6" s="1"/>
  <c r="F31" i="3" l="1"/>
  <c r="I31" i="3" s="1"/>
  <c r="F30" i="3"/>
  <c r="I30" i="3" s="1"/>
  <c r="F29" i="3"/>
  <c r="I29" i="3" s="1"/>
  <c r="F28" i="3"/>
  <c r="I28" i="3" s="1"/>
  <c r="F27" i="3"/>
  <c r="I27" i="3" s="1"/>
  <c r="F26" i="3"/>
  <c r="I26" i="3" s="1"/>
  <c r="F25" i="3"/>
  <c r="I25" i="3" s="1"/>
  <c r="F24" i="3"/>
  <c r="I24" i="3" s="1"/>
  <c r="F23" i="3"/>
  <c r="I23" i="3" s="1"/>
  <c r="F22" i="3"/>
  <c r="I22" i="3" s="1"/>
  <c r="F21" i="3"/>
  <c r="I21" i="3" s="1"/>
  <c r="F20" i="3"/>
  <c r="I20" i="3" s="1"/>
  <c r="F19" i="3"/>
  <c r="I19" i="3" s="1"/>
  <c r="F18" i="3"/>
  <c r="I18" i="3" s="1"/>
  <c r="F16" i="3"/>
  <c r="I16" i="3" s="1"/>
  <c r="F14" i="3"/>
  <c r="I14" i="3" s="1"/>
  <c r="E17" i="3"/>
  <c r="F40" i="3" l="1"/>
  <c r="I40" i="3" s="1"/>
  <c r="F39" i="3"/>
  <c r="I39" i="3" s="1"/>
  <c r="F38" i="3"/>
  <c r="I38" i="3" s="1"/>
  <c r="F37" i="3"/>
  <c r="I37" i="3" s="1"/>
  <c r="F36" i="3"/>
  <c r="I36" i="3" s="1"/>
  <c r="F35" i="3"/>
  <c r="I35" i="3" s="1"/>
  <c r="F34" i="3"/>
  <c r="I34" i="3" s="1"/>
  <c r="F33" i="3"/>
  <c r="I33" i="3" s="1"/>
  <c r="F32" i="3"/>
  <c r="I32" i="3" s="1"/>
  <c r="J13" i="3"/>
  <c r="D12" i="3"/>
  <c r="G40" i="3"/>
  <c r="H40" i="3" s="1"/>
  <c r="H40" i="6" s="1"/>
  <c r="G39" i="3"/>
  <c r="H39" i="3" s="1"/>
  <c r="H39" i="6" s="1"/>
  <c r="G38" i="3"/>
  <c r="G38" i="6" s="1"/>
  <c r="G37" i="3"/>
  <c r="H37" i="3" s="1"/>
  <c r="H37" i="6" s="1"/>
  <c r="G36" i="3"/>
  <c r="G36" i="6" s="1"/>
  <c r="G35" i="3"/>
  <c r="G34" i="3"/>
  <c r="H34" i="3" s="1"/>
  <c r="H34" i="6" s="1"/>
  <c r="G33" i="3"/>
  <c r="H33" i="3" s="1"/>
  <c r="H33" i="6" s="1"/>
  <c r="G32" i="3"/>
  <c r="H32" i="3" s="1"/>
  <c r="H32" i="6" s="1"/>
  <c r="G31" i="3"/>
  <c r="G30" i="3"/>
  <c r="H30" i="3" s="1"/>
  <c r="G29" i="3"/>
  <c r="H29" i="3" s="1"/>
  <c r="H29" i="6" s="1"/>
  <c r="G28" i="3"/>
  <c r="H28" i="3" s="1"/>
  <c r="G27" i="3"/>
  <c r="G26" i="3"/>
  <c r="H26" i="3" s="1"/>
  <c r="H26" i="6" s="1"/>
  <c r="G25" i="3"/>
  <c r="G24" i="3"/>
  <c r="G24" i="6" s="1"/>
  <c r="G23" i="3"/>
  <c r="H23" i="3" s="1"/>
  <c r="H23" i="6" s="1"/>
  <c r="G22" i="3"/>
  <c r="H22" i="3" s="1"/>
  <c r="G21" i="3"/>
  <c r="G21" i="6" s="1"/>
  <c r="G20" i="3"/>
  <c r="H20" i="3" s="1"/>
  <c r="G19" i="3"/>
  <c r="G18" i="3"/>
  <c r="H18" i="3" s="1"/>
  <c r="H18" i="6" s="1"/>
  <c r="G17" i="3"/>
  <c r="H17" i="3" s="1"/>
  <c r="H17" i="6" s="1"/>
  <c r="G16" i="3"/>
  <c r="H16" i="3" s="1"/>
  <c r="H16" i="6" s="1"/>
  <c r="G15" i="3"/>
  <c r="G15" i="6" s="1"/>
  <c r="G14" i="3"/>
  <c r="H14" i="3" s="1"/>
  <c r="G13" i="3"/>
  <c r="H13" i="3" s="1"/>
  <c r="H13" i="6" s="1"/>
  <c r="G12" i="3"/>
  <c r="H12" i="3" s="1"/>
  <c r="G11" i="3"/>
  <c r="G11" i="6" s="1"/>
  <c r="G10" i="3"/>
  <c r="G10" i="6" s="1"/>
  <c r="E40" i="3"/>
  <c r="J40" i="3" s="1"/>
  <c r="J40" i="6" s="1"/>
  <c r="D40" i="3"/>
  <c r="E39" i="3"/>
  <c r="J39" i="3" s="1"/>
  <c r="J39" i="6" s="1"/>
  <c r="D39" i="3"/>
  <c r="D39" i="6" s="1"/>
  <c r="E38" i="3"/>
  <c r="J38" i="3" s="1"/>
  <c r="J38" i="6" s="1"/>
  <c r="D38" i="3"/>
  <c r="F21" i="6"/>
  <c r="F18" i="6"/>
  <c r="E13" i="3"/>
  <c r="D13" i="3"/>
  <c r="D13" i="6" s="1"/>
  <c r="E12" i="3"/>
  <c r="F12" i="3" s="1"/>
  <c r="I12" i="3" s="1"/>
  <c r="E11" i="3"/>
  <c r="D11" i="3"/>
  <c r="D11" i="6" s="1"/>
  <c r="E10" i="3"/>
  <c r="E10" i="6" s="1"/>
  <c r="D10" i="3"/>
  <c r="D10" i="6" s="1"/>
  <c r="K40" i="3"/>
  <c r="K40" i="6" s="1"/>
  <c r="L40" i="3"/>
  <c r="K39" i="3"/>
  <c r="K39" i="6" s="1"/>
  <c r="L39" i="3"/>
  <c r="L39" i="6" s="1"/>
  <c r="K38" i="3"/>
  <c r="K38" i="6" s="1"/>
  <c r="L38" i="3"/>
  <c r="K37" i="3"/>
  <c r="K37" i="6" s="1"/>
  <c r="L37" i="3"/>
  <c r="K36" i="3"/>
  <c r="L36" i="3"/>
  <c r="H35" i="3"/>
  <c r="H35" i="6" s="1"/>
  <c r="K35" i="3"/>
  <c r="K35" i="6" s="1"/>
  <c r="L35" i="3"/>
  <c r="K34" i="3"/>
  <c r="K34" i="6" s="1"/>
  <c r="L34" i="3"/>
  <c r="L34" i="6" s="1"/>
  <c r="K33" i="3"/>
  <c r="K33" i="6" s="1"/>
  <c r="L33" i="3"/>
  <c r="K32" i="3"/>
  <c r="K32" i="6" s="1"/>
  <c r="L32" i="3"/>
  <c r="L32" i="6" s="1"/>
  <c r="H31" i="3"/>
  <c r="H31" i="6" s="1"/>
  <c r="K31" i="3"/>
  <c r="K31" i="6" s="1"/>
  <c r="L31" i="3"/>
  <c r="L31" i="6" s="1"/>
  <c r="K30" i="3"/>
  <c r="K30" i="6" s="1"/>
  <c r="L30" i="3"/>
  <c r="L30" i="6" s="1"/>
  <c r="K29" i="3"/>
  <c r="L29" i="3"/>
  <c r="L29" i="6" s="1"/>
  <c r="K28" i="3"/>
  <c r="K28" i="6" s="1"/>
  <c r="L28" i="3"/>
  <c r="L28" i="6" s="1"/>
  <c r="H27" i="3"/>
  <c r="H27" i="6" s="1"/>
  <c r="K27" i="3"/>
  <c r="K27" i="6" s="1"/>
  <c r="L27" i="3"/>
  <c r="L27" i="6" s="1"/>
  <c r="K26" i="3"/>
  <c r="K26" i="6" s="1"/>
  <c r="L26" i="3"/>
  <c r="H25" i="3"/>
  <c r="H25" i="6" s="1"/>
  <c r="K25" i="3"/>
  <c r="K25" i="6" s="1"/>
  <c r="L25" i="3"/>
  <c r="L25" i="6" s="1"/>
  <c r="K24" i="3"/>
  <c r="K24" i="6" s="1"/>
  <c r="L24" i="3"/>
  <c r="K23" i="3"/>
  <c r="K23" i="6" s="1"/>
  <c r="L23" i="3"/>
  <c r="L23" i="6" s="1"/>
  <c r="K22" i="3"/>
  <c r="K22" i="6" s="1"/>
  <c r="L22" i="3"/>
  <c r="L22" i="6" s="1"/>
  <c r="H21" i="3"/>
  <c r="H21" i="6" s="1"/>
  <c r="K21" i="3"/>
  <c r="K21" i="6" s="1"/>
  <c r="L21" i="3"/>
  <c r="L21" i="6" s="1"/>
  <c r="K20" i="3"/>
  <c r="L20" i="3"/>
  <c r="L20" i="6" s="1"/>
  <c r="H19" i="3"/>
  <c r="H19" i="6" s="1"/>
  <c r="K19" i="3"/>
  <c r="K19" i="6" s="1"/>
  <c r="L19" i="3"/>
  <c r="L19" i="6" s="1"/>
  <c r="K18" i="3"/>
  <c r="K18" i="6" s="1"/>
  <c r="L18" i="3"/>
  <c r="L18" i="6" s="1"/>
  <c r="K17" i="3"/>
  <c r="K17" i="6" s="1"/>
  <c r="L17" i="3"/>
  <c r="L17" i="6" s="1"/>
  <c r="K16" i="3"/>
  <c r="K16" i="6" s="1"/>
  <c r="L16" i="3"/>
  <c r="L16" i="6" s="1"/>
  <c r="K15" i="3"/>
  <c r="K15" i="6" s="1"/>
  <c r="L15" i="3"/>
  <c r="L15" i="6" s="1"/>
  <c r="K14" i="3"/>
  <c r="K14" i="6" s="1"/>
  <c r="L14" i="3"/>
  <c r="L14" i="6" s="1"/>
  <c r="J13" i="6"/>
  <c r="K13" i="3"/>
  <c r="K13" i="6" s="1"/>
  <c r="L13" i="3"/>
  <c r="L13" i="6" s="1"/>
  <c r="K12" i="3"/>
  <c r="K12" i="6" s="1"/>
  <c r="L12" i="3"/>
  <c r="L12" i="6" s="1"/>
  <c r="H11" i="3"/>
  <c r="H11" i="6" s="1"/>
  <c r="K11" i="3"/>
  <c r="K11" i="6" s="1"/>
  <c r="L11" i="3"/>
  <c r="L11" i="6" s="1"/>
  <c r="L10" i="3"/>
  <c r="L10" i="6" s="1"/>
  <c r="K10" i="3"/>
  <c r="K10" i="6" s="1"/>
  <c r="J10" i="4"/>
  <c r="C3" i="6"/>
  <c r="C5" i="6"/>
  <c r="A10" i="3"/>
  <c r="A10" i="6" s="1"/>
  <c r="B10" i="3"/>
  <c r="B10" i="6" s="1"/>
  <c r="C10" i="3"/>
  <c r="C10" i="6" s="1"/>
  <c r="N10" i="3"/>
  <c r="N10" i="6" s="1"/>
  <c r="A11" i="3"/>
  <c r="A11" i="6" s="1"/>
  <c r="B11" i="3"/>
  <c r="B11" i="6" s="1"/>
  <c r="C11" i="3"/>
  <c r="C11" i="6" s="1"/>
  <c r="E11" i="6"/>
  <c r="N11" i="3"/>
  <c r="N11" i="6" s="1"/>
  <c r="A12" i="3"/>
  <c r="A12" i="6" s="1"/>
  <c r="B12" i="3"/>
  <c r="B12" i="6" s="1"/>
  <c r="C12" i="3"/>
  <c r="C12" i="6" s="1"/>
  <c r="D12" i="6"/>
  <c r="E12" i="6"/>
  <c r="N12" i="3"/>
  <c r="N12" i="6" s="1"/>
  <c r="A13" i="3"/>
  <c r="A13" i="6" s="1"/>
  <c r="B13" i="3"/>
  <c r="B13" i="6" s="1"/>
  <c r="C13" i="3"/>
  <c r="C13" i="6" s="1"/>
  <c r="E13" i="6"/>
  <c r="N13" i="3"/>
  <c r="N13" i="6" s="1"/>
  <c r="A14" i="3"/>
  <c r="A14" i="6" s="1"/>
  <c r="B14" i="3"/>
  <c r="B14" i="6" s="1"/>
  <c r="C14" i="3"/>
  <c r="C14" i="6" s="1"/>
  <c r="D14" i="3"/>
  <c r="D14" i="6" s="1"/>
  <c r="E14" i="3"/>
  <c r="E14" i="6" s="1"/>
  <c r="F14" i="6"/>
  <c r="N14" i="3"/>
  <c r="N14" i="6" s="1"/>
  <c r="A15" i="3"/>
  <c r="A15" i="6" s="1"/>
  <c r="B15" i="3"/>
  <c r="B15" i="6" s="1"/>
  <c r="C15" i="3"/>
  <c r="C15" i="6" s="1"/>
  <c r="D15" i="3"/>
  <c r="D15" i="6" s="1"/>
  <c r="E15" i="3"/>
  <c r="N15" i="3"/>
  <c r="N15" i="6" s="1"/>
  <c r="A16" i="3"/>
  <c r="A16" i="6" s="1"/>
  <c r="B16" i="3"/>
  <c r="B16" i="6" s="1"/>
  <c r="C16" i="3"/>
  <c r="C16" i="6" s="1"/>
  <c r="D16" i="3"/>
  <c r="D16" i="6" s="1"/>
  <c r="E16" i="3"/>
  <c r="E16" i="6" s="1"/>
  <c r="F16" i="6"/>
  <c r="N16" i="3"/>
  <c r="N16" i="6" s="1"/>
  <c r="A17" i="3"/>
  <c r="A17" i="6" s="1"/>
  <c r="B17" i="3"/>
  <c r="B17" i="6" s="1"/>
  <c r="C17" i="3"/>
  <c r="C17" i="6" s="1"/>
  <c r="D17" i="3"/>
  <c r="N17" i="3"/>
  <c r="N17" i="6" s="1"/>
  <c r="A18" i="3"/>
  <c r="A18" i="6" s="1"/>
  <c r="B18" i="3"/>
  <c r="B18" i="6" s="1"/>
  <c r="C18" i="3"/>
  <c r="C18" i="6" s="1"/>
  <c r="D18" i="3"/>
  <c r="D18" i="6" s="1"/>
  <c r="E18" i="3"/>
  <c r="E18" i="6" s="1"/>
  <c r="N18" i="3"/>
  <c r="N18" i="6" s="1"/>
  <c r="A19" i="3"/>
  <c r="A19" i="6" s="1"/>
  <c r="B19" i="3"/>
  <c r="B19" i="6" s="1"/>
  <c r="C19" i="3"/>
  <c r="C19" i="6" s="1"/>
  <c r="D19" i="3"/>
  <c r="D19" i="6" s="1"/>
  <c r="E19" i="3"/>
  <c r="E19" i="6" s="1"/>
  <c r="F19" i="6"/>
  <c r="G19" i="6"/>
  <c r="N19" i="3"/>
  <c r="N19" i="6" s="1"/>
  <c r="A20" i="3"/>
  <c r="A20" i="6" s="1"/>
  <c r="B20" i="3"/>
  <c r="B20" i="6" s="1"/>
  <c r="C20" i="3"/>
  <c r="C20" i="6" s="1"/>
  <c r="D20" i="3"/>
  <c r="D20" i="6" s="1"/>
  <c r="E20" i="3"/>
  <c r="E20" i="6" s="1"/>
  <c r="K20" i="6"/>
  <c r="N20" i="3"/>
  <c r="N20" i="6" s="1"/>
  <c r="A21" i="3"/>
  <c r="A21" i="6" s="1"/>
  <c r="B21" i="3"/>
  <c r="B21" i="6" s="1"/>
  <c r="C21" i="3"/>
  <c r="C21" i="6" s="1"/>
  <c r="D21" i="3"/>
  <c r="D21" i="6" s="1"/>
  <c r="E21" i="3"/>
  <c r="E21" i="6" s="1"/>
  <c r="N21" i="3"/>
  <c r="N21" i="6" s="1"/>
  <c r="A22" i="3"/>
  <c r="A22" i="6" s="1"/>
  <c r="B22" i="3"/>
  <c r="B22" i="6" s="1"/>
  <c r="C22" i="3"/>
  <c r="C22" i="6" s="1"/>
  <c r="D22" i="3"/>
  <c r="D22" i="6" s="1"/>
  <c r="E22" i="3"/>
  <c r="E22" i="6" s="1"/>
  <c r="F22" i="6"/>
  <c r="G22" i="6"/>
  <c r="N22" i="3"/>
  <c r="N22" i="6" s="1"/>
  <c r="A23" i="3"/>
  <c r="A23" i="6" s="1"/>
  <c r="B23" i="3"/>
  <c r="B23" i="6" s="1"/>
  <c r="C23" i="3"/>
  <c r="C23" i="6" s="1"/>
  <c r="D23" i="3"/>
  <c r="D23" i="6" s="1"/>
  <c r="E23" i="3"/>
  <c r="E23" i="6" s="1"/>
  <c r="F23" i="6"/>
  <c r="G23" i="6"/>
  <c r="N23" i="3"/>
  <c r="N23" i="6" s="1"/>
  <c r="A24" i="3"/>
  <c r="A24" i="6" s="1"/>
  <c r="B24" i="3"/>
  <c r="B24" i="6" s="1"/>
  <c r="C24" i="3"/>
  <c r="C24" i="6" s="1"/>
  <c r="D24" i="3"/>
  <c r="D24" i="6" s="1"/>
  <c r="E24" i="3"/>
  <c r="E24" i="6" s="1"/>
  <c r="F24" i="6"/>
  <c r="L24" i="6"/>
  <c r="N24" i="3"/>
  <c r="N24" i="6" s="1"/>
  <c r="A25" i="3"/>
  <c r="A25" i="6" s="1"/>
  <c r="B25" i="3"/>
  <c r="B25" i="6" s="1"/>
  <c r="C25" i="3"/>
  <c r="C25" i="6" s="1"/>
  <c r="D25" i="3"/>
  <c r="D25" i="6" s="1"/>
  <c r="E25" i="3"/>
  <c r="E25" i="6" s="1"/>
  <c r="F25" i="6"/>
  <c r="G25" i="6"/>
  <c r="N25" i="3"/>
  <c r="N25" i="6" s="1"/>
  <c r="A26" i="3"/>
  <c r="A26" i="6" s="1"/>
  <c r="B26" i="3"/>
  <c r="B26" i="6" s="1"/>
  <c r="C26" i="3"/>
  <c r="C26" i="6" s="1"/>
  <c r="D26" i="3"/>
  <c r="D26" i="6" s="1"/>
  <c r="E26" i="3"/>
  <c r="E26" i="6" s="1"/>
  <c r="F26" i="6"/>
  <c r="G26" i="6"/>
  <c r="L26" i="6"/>
  <c r="N26" i="3"/>
  <c r="N26" i="6" s="1"/>
  <c r="A27" i="3"/>
  <c r="A27" i="6" s="1"/>
  <c r="B27" i="3"/>
  <c r="B27" i="6" s="1"/>
  <c r="C27" i="3"/>
  <c r="C27" i="6" s="1"/>
  <c r="D27" i="3"/>
  <c r="D27" i="6" s="1"/>
  <c r="E27" i="3"/>
  <c r="E27" i="6" s="1"/>
  <c r="F27" i="6"/>
  <c r="G27" i="6"/>
  <c r="N27" i="3"/>
  <c r="N27" i="6" s="1"/>
  <c r="A28" i="3"/>
  <c r="A28" i="6" s="1"/>
  <c r="B28" i="3"/>
  <c r="B28" i="6" s="1"/>
  <c r="C28" i="3"/>
  <c r="C28" i="6" s="1"/>
  <c r="D28" i="3"/>
  <c r="D28" i="6" s="1"/>
  <c r="E28" i="3"/>
  <c r="E28" i="6" s="1"/>
  <c r="F28" i="6"/>
  <c r="N28" i="3"/>
  <c r="N28" i="6" s="1"/>
  <c r="A29" i="3"/>
  <c r="A29" i="6" s="1"/>
  <c r="B29" i="3"/>
  <c r="B29" i="6" s="1"/>
  <c r="C29" i="3"/>
  <c r="C29" i="6" s="1"/>
  <c r="D29" i="3"/>
  <c r="D29" i="6" s="1"/>
  <c r="E29" i="3"/>
  <c r="E29" i="6" s="1"/>
  <c r="F29" i="6"/>
  <c r="G29" i="6"/>
  <c r="K29" i="6"/>
  <c r="N29" i="3"/>
  <c r="N29" i="6" s="1"/>
  <c r="A30" i="3"/>
  <c r="A30" i="6" s="1"/>
  <c r="B30" i="3"/>
  <c r="B30" i="6" s="1"/>
  <c r="C30" i="3"/>
  <c r="C30" i="6" s="1"/>
  <c r="D30" i="3"/>
  <c r="D30" i="6" s="1"/>
  <c r="E30" i="3"/>
  <c r="E30" i="6" s="1"/>
  <c r="F30" i="6"/>
  <c r="G30" i="6"/>
  <c r="N30" i="3"/>
  <c r="N30" i="6" s="1"/>
  <c r="A31" i="3"/>
  <c r="A31" i="6" s="1"/>
  <c r="B31" i="3"/>
  <c r="B31" i="6" s="1"/>
  <c r="C31" i="3"/>
  <c r="C31" i="6" s="1"/>
  <c r="D31" i="3"/>
  <c r="D31" i="6" s="1"/>
  <c r="E31" i="3"/>
  <c r="E31" i="6" s="1"/>
  <c r="F31" i="6"/>
  <c r="G31" i="6"/>
  <c r="N31" i="3"/>
  <c r="N31" i="6" s="1"/>
  <c r="A32" i="3"/>
  <c r="A32" i="6" s="1"/>
  <c r="B32" i="3"/>
  <c r="B32" i="6" s="1"/>
  <c r="C32" i="3"/>
  <c r="C32" i="6" s="1"/>
  <c r="D32" i="3"/>
  <c r="D32" i="6" s="1"/>
  <c r="E32" i="3"/>
  <c r="E32" i="6" s="1"/>
  <c r="F32" i="6"/>
  <c r="G32" i="6"/>
  <c r="N32" i="3"/>
  <c r="N32" i="6" s="1"/>
  <c r="A33" i="3"/>
  <c r="A33" i="6" s="1"/>
  <c r="B33" i="3"/>
  <c r="B33" i="6" s="1"/>
  <c r="C33" i="3"/>
  <c r="C33" i="6" s="1"/>
  <c r="D33" i="3"/>
  <c r="D33" i="6" s="1"/>
  <c r="E33" i="3"/>
  <c r="E33" i="6" s="1"/>
  <c r="G33" i="6"/>
  <c r="L33" i="6"/>
  <c r="N33" i="3"/>
  <c r="N33" i="6" s="1"/>
  <c r="A34" i="3"/>
  <c r="A34" i="6" s="1"/>
  <c r="B34" i="3"/>
  <c r="B34" i="6" s="1"/>
  <c r="C34" i="3"/>
  <c r="C34" i="6" s="1"/>
  <c r="D34" i="3"/>
  <c r="D34" i="6" s="1"/>
  <c r="E34" i="3"/>
  <c r="E34" i="6" s="1"/>
  <c r="N34" i="3"/>
  <c r="N34" i="6" s="1"/>
  <c r="A35" i="3"/>
  <c r="A35" i="6" s="1"/>
  <c r="B35" i="3"/>
  <c r="B35" i="6" s="1"/>
  <c r="C35" i="3"/>
  <c r="C35" i="6" s="1"/>
  <c r="D35" i="3"/>
  <c r="D35" i="6" s="1"/>
  <c r="E35" i="3"/>
  <c r="E35" i="6" s="1"/>
  <c r="F35" i="6"/>
  <c r="G35" i="6"/>
  <c r="L35" i="6"/>
  <c r="N35" i="3"/>
  <c r="N35" i="6" s="1"/>
  <c r="A36" i="3"/>
  <c r="A36" i="6" s="1"/>
  <c r="B36" i="3"/>
  <c r="B36" i="6" s="1"/>
  <c r="C36" i="3"/>
  <c r="C36" i="6" s="1"/>
  <c r="D36" i="3"/>
  <c r="D36" i="6" s="1"/>
  <c r="E36" i="3"/>
  <c r="E36" i="6" s="1"/>
  <c r="F36" i="6"/>
  <c r="K36" i="6"/>
  <c r="L36" i="6"/>
  <c r="N36" i="3"/>
  <c r="N36" i="6" s="1"/>
  <c r="A37" i="3"/>
  <c r="A37" i="6" s="1"/>
  <c r="B37" i="3"/>
  <c r="B37" i="6" s="1"/>
  <c r="C37" i="3"/>
  <c r="C37" i="6" s="1"/>
  <c r="D37" i="3"/>
  <c r="D37" i="6" s="1"/>
  <c r="E37" i="3"/>
  <c r="E37" i="6" s="1"/>
  <c r="F37" i="6"/>
  <c r="L37" i="6"/>
  <c r="N37" i="3"/>
  <c r="N37" i="6" s="1"/>
  <c r="A38" i="3"/>
  <c r="A38" i="6" s="1"/>
  <c r="B38" i="3"/>
  <c r="B38" i="6" s="1"/>
  <c r="C38" i="3"/>
  <c r="C38" i="6" s="1"/>
  <c r="D38" i="6"/>
  <c r="F38" i="6"/>
  <c r="L38" i="6"/>
  <c r="N38" i="3"/>
  <c r="N38" i="6" s="1"/>
  <c r="A39" i="3"/>
  <c r="A39" i="6" s="1"/>
  <c r="B39" i="3"/>
  <c r="B39" i="6" s="1"/>
  <c r="C39" i="3"/>
  <c r="C39" i="6" s="1"/>
  <c r="E39" i="6"/>
  <c r="F39" i="6"/>
  <c r="G39" i="6"/>
  <c r="N39" i="3"/>
  <c r="N39" i="6" s="1"/>
  <c r="A40" i="3"/>
  <c r="A40" i="6" s="1"/>
  <c r="B40" i="3"/>
  <c r="B40" i="6" s="1"/>
  <c r="C40" i="3"/>
  <c r="C40" i="6" s="1"/>
  <c r="D40" i="6"/>
  <c r="E40" i="6"/>
  <c r="F40" i="6"/>
  <c r="L40" i="6"/>
  <c r="N40" i="3"/>
  <c r="N40" i="6" s="1"/>
  <c r="C5" i="3"/>
  <c r="C3" i="3"/>
  <c r="H10" i="3" l="1"/>
  <c r="H10" i="6" s="1"/>
  <c r="G18" i="6"/>
  <c r="G34" i="6"/>
  <c r="F11" i="3"/>
  <c r="I11" i="3" s="1"/>
  <c r="G37" i="6"/>
  <c r="E38" i="6"/>
  <c r="G41" i="3"/>
  <c r="M42" i="3" s="1"/>
  <c r="F34" i="6"/>
  <c r="J19" i="3"/>
  <c r="J19" i="6" s="1"/>
  <c r="J27" i="3"/>
  <c r="J27" i="6" s="1"/>
  <c r="J35" i="3"/>
  <c r="J35" i="6" s="1"/>
  <c r="F33" i="6"/>
  <c r="H24" i="3"/>
  <c r="H24" i="6" s="1"/>
  <c r="F13" i="3"/>
  <c r="I13" i="3" s="1"/>
  <c r="J20" i="3"/>
  <c r="J20" i="6" s="1"/>
  <c r="J28" i="3"/>
  <c r="J28" i="6" s="1"/>
  <c r="J36" i="3"/>
  <c r="J36" i="6" s="1"/>
  <c r="J11" i="3"/>
  <c r="J11" i="6" s="1"/>
  <c r="J21" i="3"/>
  <c r="J21" i="6" s="1"/>
  <c r="J29" i="3"/>
  <c r="J29" i="6" s="1"/>
  <c r="J37" i="3"/>
  <c r="J37" i="6" s="1"/>
  <c r="J12" i="3"/>
  <c r="J12" i="6" s="1"/>
  <c r="J22" i="3"/>
  <c r="J22" i="6" s="1"/>
  <c r="J30" i="3"/>
  <c r="J30" i="6" s="1"/>
  <c r="E15" i="6"/>
  <c r="F15" i="3"/>
  <c r="I15" i="3" s="1"/>
  <c r="F10" i="3"/>
  <c r="I10" i="3" s="1"/>
  <c r="J23" i="3"/>
  <c r="J23" i="6" s="1"/>
  <c r="J31" i="3"/>
  <c r="J31" i="6" s="1"/>
  <c r="L41" i="3"/>
  <c r="G40" i="6"/>
  <c r="D17" i="6"/>
  <c r="F17" i="3"/>
  <c r="I17" i="3" s="1"/>
  <c r="J14" i="3"/>
  <c r="J14" i="6" s="1"/>
  <c r="J24" i="3"/>
  <c r="J24" i="6" s="1"/>
  <c r="J32" i="3"/>
  <c r="J32" i="6" s="1"/>
  <c r="J16" i="3"/>
  <c r="J16" i="6" s="1"/>
  <c r="J25" i="3"/>
  <c r="J25" i="6" s="1"/>
  <c r="J33" i="3"/>
  <c r="J33" i="6" s="1"/>
  <c r="J10" i="3"/>
  <c r="J10" i="6" s="1"/>
  <c r="J18" i="3"/>
  <c r="J18" i="6" s="1"/>
  <c r="J26" i="3"/>
  <c r="J26" i="6" s="1"/>
  <c r="J34" i="3"/>
  <c r="J34" i="6" s="1"/>
  <c r="G12" i="6"/>
  <c r="E17" i="6"/>
  <c r="J17" i="3"/>
  <c r="J17" i="6" s="1"/>
  <c r="G17" i="6"/>
  <c r="G13" i="6"/>
  <c r="G14" i="6"/>
  <c r="G16" i="6"/>
  <c r="H15" i="3"/>
  <c r="H15" i="6" s="1"/>
  <c r="J15" i="3"/>
  <c r="J15" i="6" s="1"/>
  <c r="F20" i="6"/>
  <c r="I18" i="6"/>
  <c r="I21" i="6"/>
  <c r="I29" i="6"/>
  <c r="I22" i="6"/>
  <c r="I30" i="6"/>
  <c r="I38" i="6"/>
  <c r="I26" i="6"/>
  <c r="I34" i="6"/>
  <c r="I23" i="6"/>
  <c r="I31" i="6"/>
  <c r="I19" i="6"/>
  <c r="I27" i="6"/>
  <c r="I35" i="6"/>
  <c r="I25" i="6"/>
  <c r="I33" i="6"/>
  <c r="M40" i="3"/>
  <c r="M40" i="6" s="1"/>
  <c r="K41" i="3"/>
  <c r="L41" i="6"/>
  <c r="I39" i="6"/>
  <c r="M27" i="3"/>
  <c r="M27" i="6" s="1"/>
  <c r="I36" i="6"/>
  <c r="I28" i="6"/>
  <c r="I20" i="6"/>
  <c r="F12" i="6"/>
  <c r="I12" i="6"/>
  <c r="M19" i="3"/>
  <c r="M19" i="6" s="1"/>
  <c r="M16" i="3"/>
  <c r="M16" i="6" s="1"/>
  <c r="I16" i="6"/>
  <c r="K41" i="6"/>
  <c r="H12" i="6"/>
  <c r="H20" i="6"/>
  <c r="H28" i="6"/>
  <c r="M32" i="3"/>
  <c r="M32" i="6" s="1"/>
  <c r="I32" i="6"/>
  <c r="H14" i="6"/>
  <c r="H22" i="6"/>
  <c r="H30" i="6"/>
  <c r="I24" i="6"/>
  <c r="M39" i="3"/>
  <c r="M39" i="6" s="1"/>
  <c r="G28" i="6"/>
  <c r="G20" i="6"/>
  <c r="H38" i="3"/>
  <c r="H36" i="3"/>
  <c r="I40" i="6"/>
  <c r="M28" i="3" l="1"/>
  <c r="M28" i="6" s="1"/>
  <c r="M30" i="3"/>
  <c r="M30" i="6" s="1"/>
  <c r="M35" i="3"/>
  <c r="M35" i="6" s="1"/>
  <c r="M18" i="3"/>
  <c r="M18" i="6" s="1"/>
  <c r="M14" i="3"/>
  <c r="M14" i="6" s="1"/>
  <c r="G41" i="6"/>
  <c r="M34" i="3"/>
  <c r="M34" i="6" s="1"/>
  <c r="M37" i="3"/>
  <c r="M37" i="6" s="1"/>
  <c r="M11" i="3"/>
  <c r="M11" i="6" s="1"/>
  <c r="M26" i="3"/>
  <c r="M26" i="6" s="1"/>
  <c r="M24" i="3"/>
  <c r="M24" i="6" s="1"/>
  <c r="M20" i="3"/>
  <c r="M20" i="6" s="1"/>
  <c r="M33" i="3"/>
  <c r="M33" i="6" s="1"/>
  <c r="M12" i="3"/>
  <c r="M12" i="6" s="1"/>
  <c r="M25" i="3"/>
  <c r="M25" i="6" s="1"/>
  <c r="M29" i="3"/>
  <c r="M29" i="6" s="1"/>
  <c r="M21" i="3"/>
  <c r="M21" i="6" s="1"/>
  <c r="M22" i="3"/>
  <c r="M22" i="6" s="1"/>
  <c r="M17" i="3"/>
  <c r="M17" i="6" s="1"/>
  <c r="F17" i="6"/>
  <c r="I17" i="6"/>
  <c r="M31" i="3"/>
  <c r="M31" i="6" s="1"/>
  <c r="J41" i="3"/>
  <c r="J41" i="6"/>
  <c r="F15" i="6"/>
  <c r="M23" i="3"/>
  <c r="M23" i="6" s="1"/>
  <c r="I14" i="6"/>
  <c r="F10" i="6"/>
  <c r="I37" i="6"/>
  <c r="F11" i="6"/>
  <c r="F13" i="6"/>
  <c r="H38" i="6"/>
  <c r="M38" i="3"/>
  <c r="M38" i="6" s="1"/>
  <c r="M36" i="3"/>
  <c r="M36" i="6" s="1"/>
  <c r="H36" i="6"/>
  <c r="I13" i="6"/>
  <c r="M13" i="3"/>
  <c r="M13" i="6" s="1"/>
  <c r="I11" i="6"/>
  <c r="H41" i="3"/>
  <c r="M42" i="6" s="1"/>
  <c r="P42" i="6" l="1"/>
  <c r="M15" i="3"/>
  <c r="M15" i="6" s="1"/>
  <c r="I15" i="6"/>
  <c r="M10" i="3"/>
  <c r="M10" i="6" s="1"/>
  <c r="I10" i="6"/>
  <c r="I41" i="3"/>
  <c r="H41" i="6"/>
  <c r="I41" i="6" l="1"/>
  <c r="M41" i="6"/>
  <c r="M43" i="6" s="1"/>
  <c r="M41" i="3"/>
  <c r="M43" i="3" s="1"/>
  <c r="P41" i="6" l="1"/>
  <c r="P43" i="6"/>
</calcChain>
</file>

<file path=xl/comments1.xml><?xml version="1.0" encoding="utf-8"?>
<comments xmlns="http://schemas.openxmlformats.org/spreadsheetml/2006/main">
  <authors>
    <author>Erkens Klaus</author>
  </authors>
  <commentList>
    <comment ref="L9" authorId="0">
      <text>
        <r>
          <rPr>
            <sz val="10"/>
            <color indexed="81"/>
            <rFont val="Tahoma"/>
            <family val="2"/>
          </rPr>
          <t>F = Frühstück/Breakfast
e.g. breakfast in a hotel during business trip. 
Deduction of EUR 4.80 from allowance is also applicable, if third party provides breakfast on behalf of employer.</t>
        </r>
      </text>
    </comment>
    <comment ref="M9" authorId="0">
      <text>
        <r>
          <rPr>
            <sz val="10"/>
            <color indexed="81"/>
            <rFont val="Tahoma"/>
            <family val="2"/>
          </rPr>
          <t>M = Mittagessen/Lunch
- max. EUR 60 costs per person/lunch (otherwise taxable fringe benefit)
- also in case of entertainment expenses paid by employer
- not in case of entertainment expenses paid by third party (e.g. customer)
Deduction of EUR 9.60 from daily allowance is also applicable, if third party provides lunch on behalf of employer.</t>
        </r>
      </text>
    </comment>
    <comment ref="N9" authorId="0">
      <text>
        <r>
          <rPr>
            <sz val="10"/>
            <color indexed="81"/>
            <rFont val="Tahoma"/>
            <family val="2"/>
          </rPr>
          <t>A = Abendessen/Dinner
- max. EUR 60 costs per person/dinner (otherwise taxable fringe benefit)
- also in case of entertainment expenses paid by employer
- not in case of entertainment expenses paid by third party (e.g. customer)
Deduction of EUR 9.60 from daily allowance is also applicable, if third party provides dinner on behalf of employer</t>
        </r>
      </text>
    </comment>
  </commentList>
</comments>
</file>

<file path=xl/sharedStrings.xml><?xml version="1.0" encoding="utf-8"?>
<sst xmlns="http://schemas.openxmlformats.org/spreadsheetml/2006/main" count="144" uniqueCount="101">
  <si>
    <t xml:space="preserve">Name:  </t>
  </si>
  <si>
    <t>Reisezeit</t>
  </si>
  <si>
    <t>Monat / Jahr</t>
  </si>
  <si>
    <t>Name</t>
  </si>
  <si>
    <t>Reise-Nr.</t>
  </si>
  <si>
    <t>Reisestrecke                                                   oder                                                      Aufenthaltsort</t>
  </si>
  <si>
    <t>Fahrtkosten</t>
  </si>
  <si>
    <t>von</t>
  </si>
  <si>
    <t>bis</t>
  </si>
  <si>
    <t>km</t>
  </si>
  <si>
    <t>Kilometer-Pauschale PKW</t>
  </si>
  <si>
    <t>Frühstück</t>
  </si>
  <si>
    <t>Pauschale steuerfrei</t>
  </si>
  <si>
    <t>Reise-   tag</t>
  </si>
  <si>
    <t>Euro</t>
  </si>
  <si>
    <t>x</t>
  </si>
  <si>
    <t>Verflegungsmehraufwendungen</t>
  </si>
  <si>
    <t>Übernachtungspauschalen</t>
  </si>
  <si>
    <t>Gesprächspartner</t>
  </si>
  <si>
    <t>EUR</t>
  </si>
  <si>
    <t>Sachbezugswerte</t>
  </si>
  <si>
    <t>Mittagessen</t>
  </si>
  <si>
    <t>Abendessen</t>
  </si>
  <si>
    <t>Verpflegungs- pauschalen</t>
  </si>
  <si>
    <t>Summe</t>
  </si>
  <si>
    <t>Gesamtbetrag</t>
  </si>
  <si>
    <t>Peter</t>
  </si>
  <si>
    <t>Erkens Gerow Schmitz Zeiss WP/StB/RAe, Düsseldorf; Germany</t>
  </si>
  <si>
    <t>B.C.Gerow@egsz.de</t>
  </si>
  <si>
    <t xml:space="preserve"> = x</t>
  </si>
  <si>
    <t>Copyright/All rights reserved:</t>
  </si>
  <si>
    <t>Kontakt:</t>
  </si>
  <si>
    <t>Bitte besuchen Sie uns im Internet:</t>
  </si>
  <si>
    <t>http://www.egsz.de</t>
  </si>
  <si>
    <t>Deutschland</t>
  </si>
  <si>
    <t>Stunden</t>
  </si>
  <si>
    <t>Dauer   [Std.]</t>
  </si>
  <si>
    <t>Dauer [Std.]</t>
  </si>
  <si>
    <t>Christian Gerow/EGSZ</t>
  </si>
  <si>
    <t>Ben Wang/Wang Industries</t>
  </si>
  <si>
    <t>Frankfurt-Hamburg</t>
  </si>
  <si>
    <t>Frankfurt-Düsseldorf-Frankfurt</t>
  </si>
  <si>
    <t>Hamburg-Frankfurt</t>
  </si>
  <si>
    <t>Hamburg</t>
  </si>
  <si>
    <t>F</t>
  </si>
  <si>
    <t>M</t>
  </si>
  <si>
    <t>A</t>
  </si>
  <si>
    <t>Übernachtungs-kosten</t>
  </si>
  <si>
    <t>Bewirtungs-kosten</t>
  </si>
  <si>
    <t>Sonstige Reisekosten</t>
  </si>
  <si>
    <t>Düsseldorf-Köln-Düsseldorf</t>
  </si>
  <si>
    <t>Nachtdienst Eilig GmbH</t>
  </si>
  <si>
    <t>Herr Schmitt, LSt-AP, Finanzamt D-Mitte</t>
  </si>
  <si>
    <t>Auftrags-nummer</t>
  </si>
  <si>
    <t>Auszahlungsbetrag</t>
  </si>
  <si>
    <t>Korrektur Kilometerpauschale</t>
  </si>
  <si>
    <t>IBAN</t>
  </si>
  <si>
    <t>DE48 3005 0110 0037 0312 34</t>
  </si>
  <si>
    <t xml:space="preserve">First name(s):  </t>
  </si>
  <si>
    <t xml:space="preserve">Employee reference number:  </t>
  </si>
  <si>
    <t xml:space="preserve">Bank Account:  </t>
  </si>
  <si>
    <t>No.</t>
  </si>
  <si>
    <t>Travel period</t>
  </si>
  <si>
    <t>Name of customer/contact person and company/organisation</t>
  </si>
  <si>
    <t>Route                                                           (place of departure - any stop-over - destination)</t>
  </si>
  <si>
    <t>Presence = x Overnight          lump-sum allowance = p</t>
  </si>
  <si>
    <t>Hotel expenses (incl. breakfast) according to receipts</t>
  </si>
  <si>
    <t>Meals granted by employer</t>
  </si>
  <si>
    <t>Entertainment expenses according to receipts</t>
  </si>
  <si>
    <t>Other travel expenses according to receipts</t>
  </si>
  <si>
    <t>Date</t>
  </si>
  <si>
    <t>Time</t>
  </si>
  <si>
    <t>from</t>
  </si>
  <si>
    <t>till</t>
  </si>
  <si>
    <t>Job-      number       (5-digit)</t>
  </si>
  <si>
    <t>Employee</t>
  </si>
  <si>
    <t>Signature</t>
  </si>
  <si>
    <t>Approved</t>
  </si>
  <si>
    <t>Accounting</t>
  </si>
  <si>
    <t>Please visit our website:</t>
  </si>
  <si>
    <t>Contact:</t>
  </si>
  <si>
    <t>Month / Year</t>
  </si>
  <si>
    <t>Smith</t>
  </si>
  <si>
    <t>Route/                                          Destination</t>
  </si>
  <si>
    <t>Period</t>
  </si>
  <si>
    <t>Lump-sum mileage expenses</t>
  </si>
  <si>
    <t>Lump-sum meal allowances</t>
  </si>
  <si>
    <t>Hotel               expenses</t>
  </si>
  <si>
    <t>Entertainment expenses</t>
  </si>
  <si>
    <t>Other                travel expenses</t>
  </si>
  <si>
    <t>Total             travel expenses</t>
  </si>
  <si>
    <t>Contact person/                              Company</t>
  </si>
  <si>
    <t>Job-number</t>
  </si>
  <si>
    <t>Total</t>
  </si>
  <si>
    <t>Correction Company Car</t>
  </si>
  <si>
    <t>Payment</t>
  </si>
  <si>
    <t>Pauschale Intern</t>
  </si>
  <si>
    <t>Travel with Company Car (1=yes; 0=no):</t>
  </si>
  <si>
    <t>Kilometre with car</t>
  </si>
  <si>
    <t>TRAVEL EXPENSE REPORT (GERMANY) 2016</t>
  </si>
  <si>
    <t>EGSZ Gerow Kuhlmann Schmitz Zeiss PartmbB WP/StB/RAe, Düsseldorf; Germany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</si>
</sst>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h:mm"/>
    <numFmt numFmtId="166" formatCode="0\ 0\ 0\ 0\ 0\ 0\ 0\ 0"/>
    <numFmt numFmtId="167" formatCode="d"/>
    <numFmt numFmtId="168" formatCode="mmmm\ yy"/>
    <numFmt numFmtId="169" formatCode="0\ 0\ 0\ 0\ 0"/>
    <numFmt numFmtId="170" formatCode="dd/mm/yy"/>
    <numFmt numFmtId="171" formatCode="00000"/>
  </numFmts>
  <fonts count="24" x14ac:knownFonts="1">
    <font>
      <sz val="10"/>
      <name val="MS Sans Serif"/>
    </font>
    <font>
      <sz val="10"/>
      <name val="MS Sans Serif"/>
      <family val="2"/>
    </font>
    <font>
      <sz val="10"/>
      <name val="Arial"/>
      <family val="2"/>
    </font>
    <font>
      <b/>
      <sz val="16"/>
      <name val="Arial"/>
      <family val="2"/>
    </font>
    <font>
      <b/>
      <sz val="10"/>
      <name val="Arial"/>
      <family val="2"/>
    </font>
    <font>
      <sz val="8"/>
      <name val="Arial"/>
      <family val="2"/>
    </font>
    <font>
      <sz val="9"/>
      <name val="Arial"/>
      <family val="2"/>
    </font>
    <font>
      <b/>
      <sz val="12"/>
      <name val="Arial"/>
      <family val="2"/>
    </font>
    <font>
      <b/>
      <u/>
      <sz val="12"/>
      <name val="Times New Roman"/>
      <family val="1"/>
    </font>
    <font>
      <sz val="12"/>
      <name val="Times New Roman"/>
      <family val="1"/>
    </font>
    <font>
      <u/>
      <sz val="12"/>
      <name val="Times New Roman"/>
      <family val="1"/>
    </font>
    <font>
      <sz val="12"/>
      <name val="Arial"/>
      <family val="2"/>
    </font>
    <font>
      <sz val="10"/>
      <name val="Arial"/>
      <family val="2"/>
    </font>
    <font>
      <b/>
      <sz val="10"/>
      <name val="Arial"/>
      <family val="2"/>
    </font>
    <font>
      <u/>
      <sz val="7.5"/>
      <color indexed="12"/>
      <name val="MS Sans Serif"/>
      <family val="2"/>
    </font>
    <font>
      <b/>
      <sz val="9"/>
      <name val="Arial"/>
      <family val="2"/>
    </font>
    <font>
      <sz val="10"/>
      <color indexed="8"/>
      <name val="Arial"/>
      <family val="2"/>
    </font>
    <font>
      <u/>
      <sz val="9"/>
      <color indexed="12"/>
      <name val="MS Sans Serif"/>
      <family val="2"/>
    </font>
    <font>
      <sz val="10"/>
      <color indexed="81"/>
      <name val="Tahoma"/>
      <family val="2"/>
    </font>
    <font>
      <sz val="10"/>
      <name val="Arial"/>
      <family val="2"/>
    </font>
    <font>
      <sz val="9"/>
      <name val="Arial"/>
      <family val="2"/>
    </font>
    <font>
      <b/>
      <sz val="10"/>
      <color rgb="FF002060"/>
      <name val="Arial"/>
      <family val="2"/>
    </font>
    <font>
      <b/>
      <sz val="16"/>
      <color rgb="FF0070C0"/>
      <name val="Arial"/>
      <family val="2"/>
    </font>
    <font>
      <sz val="12"/>
      <color rgb="FF0070C0"/>
      <name val="Times New Roman"/>
      <family val="1"/>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22">
    <xf numFmtId="0" fontId="0" fillId="0" borderId="0" xfId="0"/>
    <xf numFmtId="4" fontId="2" fillId="0" borderId="0" xfId="0" applyNumberFormat="1" applyFont="1" applyProtection="1"/>
    <xf numFmtId="4" fontId="7" fillId="0" borderId="0" xfId="0" applyNumberFormat="1" applyFont="1" applyFill="1" applyProtection="1"/>
    <xf numFmtId="4" fontId="2" fillId="0" borderId="0" xfId="0" applyNumberFormat="1" applyFont="1" applyFill="1" applyProtection="1"/>
    <xf numFmtId="168" fontId="2" fillId="0" borderId="7" xfId="0" applyNumberFormat="1" applyFont="1" applyFill="1" applyBorder="1" applyAlignment="1" applyProtection="1">
      <alignment horizontal="left"/>
    </xf>
    <xf numFmtId="0" fontId="0" fillId="0" borderId="0" xfId="0" applyProtection="1"/>
    <xf numFmtId="4" fontId="0" fillId="0" borderId="0" xfId="0" applyNumberFormat="1" applyProtection="1"/>
    <xf numFmtId="164" fontId="2" fillId="0" borderId="0" xfId="1" applyFont="1" applyFill="1" applyProtection="1"/>
    <xf numFmtId="4" fontId="2" fillId="0" borderId="7" xfId="0" applyNumberFormat="1" applyFont="1" applyFill="1" applyBorder="1" applyProtection="1"/>
    <xf numFmtId="4" fontId="2" fillId="0" borderId="8" xfId="0" applyNumberFormat="1" applyFont="1" applyFill="1" applyBorder="1" applyAlignment="1" applyProtection="1">
      <alignment horizontal="center" wrapText="1"/>
    </xf>
    <xf numFmtId="4" fontId="2" fillId="0" borderId="9" xfId="0" applyNumberFormat="1" applyFont="1" applyFill="1" applyBorder="1" applyAlignment="1" applyProtection="1">
      <alignment horizontal="centerContinuous" vertical="center" wrapText="1"/>
    </xf>
    <xf numFmtId="4" fontId="2" fillId="0" borderId="10" xfId="0" applyNumberFormat="1" applyFont="1" applyFill="1" applyBorder="1" applyAlignment="1" applyProtection="1">
      <alignment horizontal="center" vertical="top"/>
    </xf>
    <xf numFmtId="4" fontId="2" fillId="0" borderId="10" xfId="0" applyNumberFormat="1" applyFont="1" applyFill="1" applyBorder="1" applyAlignment="1" applyProtection="1">
      <alignment horizontal="center" wrapText="1"/>
    </xf>
    <xf numFmtId="4" fontId="2" fillId="0" borderId="11" xfId="0" applyNumberFormat="1" applyFont="1" applyFill="1" applyBorder="1" applyAlignment="1" applyProtection="1">
      <alignment horizontal="left"/>
    </xf>
    <xf numFmtId="4" fontId="2" fillId="0" borderId="12" xfId="0" applyNumberFormat="1" applyFont="1" applyFill="1" applyBorder="1" applyAlignment="1" applyProtection="1">
      <alignment vertical="center"/>
    </xf>
    <xf numFmtId="4" fontId="2" fillId="0" borderId="13" xfId="0" applyNumberFormat="1" applyFont="1" applyFill="1" applyBorder="1" applyAlignment="1" applyProtection="1">
      <alignment vertical="center"/>
    </xf>
    <xf numFmtId="4" fontId="2" fillId="0" borderId="0" xfId="0" applyNumberFormat="1" applyFont="1" applyFill="1" applyAlignment="1" applyProtection="1">
      <alignment vertical="center"/>
    </xf>
    <xf numFmtId="165" fontId="2" fillId="0" borderId="14" xfId="0" applyNumberFormat="1" applyFont="1" applyFill="1" applyBorder="1" applyAlignment="1" applyProtection="1">
      <alignment horizontal="right"/>
    </xf>
    <xf numFmtId="165" fontId="2" fillId="0" borderId="15" xfId="0" applyNumberFormat="1" applyFont="1" applyFill="1" applyBorder="1" applyAlignment="1" applyProtection="1">
      <alignment horizontal="right"/>
    </xf>
    <xf numFmtId="2" fontId="2" fillId="0" borderId="16" xfId="0" applyNumberFormat="1" applyFont="1" applyFill="1" applyBorder="1" applyAlignment="1" applyProtection="1">
      <alignment horizontal="right"/>
    </xf>
    <xf numFmtId="3" fontId="2" fillId="0" borderId="17"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wrapText="1"/>
    </xf>
    <xf numFmtId="4" fontId="2" fillId="0" borderId="17" xfId="0" applyNumberFormat="1" applyFont="1" applyFill="1" applyBorder="1" applyAlignment="1" applyProtection="1">
      <alignment horizontal="right" wrapText="1"/>
    </xf>
    <xf numFmtId="4" fontId="2" fillId="0" borderId="13" xfId="0" applyNumberFormat="1" applyFont="1" applyFill="1" applyBorder="1" applyAlignment="1" applyProtection="1">
      <alignment horizontal="right" vertical="center"/>
    </xf>
    <xf numFmtId="4" fontId="2" fillId="0" borderId="18" xfId="0" applyNumberFormat="1" applyFont="1" applyFill="1" applyBorder="1" applyAlignment="1" applyProtection="1">
      <alignment horizontal="right" vertical="center"/>
    </xf>
    <xf numFmtId="4" fontId="2" fillId="0" borderId="9" xfId="0" applyNumberFormat="1" applyFont="1" applyFill="1" applyBorder="1" applyAlignment="1" applyProtection="1">
      <alignment horizontal="left" vertical="center" wrapText="1"/>
    </xf>
    <xf numFmtId="4" fontId="2" fillId="0" borderId="19" xfId="0" applyNumberFormat="1" applyFont="1" applyFill="1" applyBorder="1" applyAlignment="1" applyProtection="1">
      <alignment horizontal="left" vertical="center" wrapText="1"/>
    </xf>
    <xf numFmtId="4" fontId="2" fillId="0" borderId="9" xfId="0" applyNumberFormat="1" applyFont="1" applyFill="1" applyBorder="1" applyAlignment="1" applyProtection="1">
      <alignment horizontal="center" wrapText="1"/>
    </xf>
    <xf numFmtId="4" fontId="5" fillId="0" borderId="20" xfId="0" applyNumberFormat="1" applyFont="1" applyFill="1" applyBorder="1" applyAlignment="1" applyProtection="1">
      <alignment horizontal="center" wrapText="1"/>
    </xf>
    <xf numFmtId="4" fontId="5" fillId="0" borderId="21" xfId="0" applyNumberFormat="1" applyFont="1" applyFill="1" applyBorder="1" applyAlignment="1" applyProtection="1">
      <alignment horizontal="center" wrapText="1"/>
    </xf>
    <xf numFmtId="4" fontId="2" fillId="0" borderId="22" xfId="0" applyNumberFormat="1" applyFont="1" applyFill="1" applyBorder="1" applyAlignment="1" applyProtection="1">
      <alignment horizontal="centerContinuous" vertical="top"/>
    </xf>
    <xf numFmtId="4" fontId="2" fillId="0" borderId="23" xfId="0" applyNumberFormat="1" applyFont="1" applyFill="1" applyBorder="1" applyAlignment="1" applyProtection="1">
      <alignment horizontal="center" vertical="top" wrapText="1"/>
    </xf>
    <xf numFmtId="4" fontId="2" fillId="0" borderId="23" xfId="0" applyNumberFormat="1" applyFont="1" applyFill="1" applyBorder="1" applyAlignment="1" applyProtection="1">
      <alignment horizontal="centerContinuous" vertical="top" wrapText="1"/>
    </xf>
    <xf numFmtId="4" fontId="2" fillId="0" borderId="24" xfId="0" applyNumberFormat="1" applyFont="1" applyFill="1" applyBorder="1" applyAlignment="1" applyProtection="1">
      <alignment horizontal="centerContinuous" vertical="top" wrapText="1"/>
    </xf>
    <xf numFmtId="4" fontId="2" fillId="0" borderId="23" xfId="0" applyNumberFormat="1" applyFont="1" applyFill="1" applyBorder="1" applyAlignment="1" applyProtection="1">
      <alignment horizontal="centerContinuous" vertical="top"/>
    </xf>
    <xf numFmtId="4" fontId="2" fillId="0" borderId="24" xfId="0" applyNumberFormat="1" applyFont="1" applyFill="1" applyBorder="1" applyAlignment="1" applyProtection="1">
      <alignment horizontal="centerContinuous" vertical="top"/>
    </xf>
    <xf numFmtId="4" fontId="2" fillId="0" borderId="25" xfId="0" applyNumberFormat="1" applyFont="1" applyFill="1" applyBorder="1" applyAlignment="1" applyProtection="1">
      <alignment horizontal="center" wrapText="1"/>
    </xf>
    <xf numFmtId="4" fontId="2" fillId="0" borderId="28" xfId="0" applyNumberFormat="1" applyFont="1" applyBorder="1" applyProtection="1"/>
    <xf numFmtId="0" fontId="2" fillId="0" borderId="28" xfId="0" applyFont="1" applyBorder="1" applyProtection="1"/>
    <xf numFmtId="4" fontId="3" fillId="0" borderId="28" xfId="0" applyNumberFormat="1" applyFont="1" applyBorder="1" applyProtection="1"/>
    <xf numFmtId="4" fontId="2" fillId="0" borderId="0" xfId="0" applyNumberFormat="1" applyFont="1" applyAlignment="1" applyProtection="1">
      <alignment horizontal="right"/>
    </xf>
    <xf numFmtId="4" fontId="2" fillId="0" borderId="29" xfId="0" applyNumberFormat="1" applyFont="1" applyBorder="1" applyProtection="1"/>
    <xf numFmtId="166" fontId="4" fillId="0" borderId="0" xfId="0" applyNumberFormat="1" applyFont="1" applyBorder="1" applyAlignment="1" applyProtection="1">
      <alignment horizontal="centerContinuous"/>
    </xf>
    <xf numFmtId="4" fontId="2" fillId="0" borderId="0" xfId="0" applyNumberFormat="1" applyFont="1" applyBorder="1" applyAlignment="1" applyProtection="1">
      <alignment horizontal="centerContinuous"/>
    </xf>
    <xf numFmtId="4" fontId="2" fillId="0" borderId="23" xfId="0" applyNumberFormat="1" applyFont="1" applyBorder="1" applyAlignment="1" applyProtection="1">
      <alignment horizontal="centerContinuous" vertical="top"/>
    </xf>
    <xf numFmtId="4" fontId="2" fillId="0" borderId="24" xfId="0" applyNumberFormat="1" applyFont="1" applyBorder="1" applyAlignment="1" applyProtection="1">
      <alignment horizontal="centerContinuous" vertical="top"/>
    </xf>
    <xf numFmtId="4" fontId="2" fillId="0" borderId="22" xfId="0" applyNumberFormat="1" applyFont="1" applyBorder="1" applyAlignment="1" applyProtection="1">
      <alignment horizontal="centerContinuous" vertical="top"/>
    </xf>
    <xf numFmtId="4" fontId="2" fillId="0" borderId="0" xfId="0" applyNumberFormat="1" applyFont="1" applyAlignment="1" applyProtection="1">
      <alignment vertical="top"/>
    </xf>
    <xf numFmtId="4" fontId="2" fillId="0" borderId="30" xfId="0" applyNumberFormat="1" applyFont="1" applyBorder="1" applyAlignment="1" applyProtection="1">
      <alignment horizontal="center" vertical="top"/>
    </xf>
    <xf numFmtId="4" fontId="2" fillId="0" borderId="31" xfId="0" applyNumberFormat="1" applyFont="1" applyBorder="1" applyAlignment="1" applyProtection="1">
      <alignment horizontal="center"/>
    </xf>
    <xf numFmtId="4" fontId="2" fillId="0" borderId="0" xfId="0" applyNumberFormat="1" applyFont="1" applyAlignment="1" applyProtection="1"/>
    <xf numFmtId="3" fontId="2" fillId="0" borderId="7" xfId="0" applyNumberFormat="1" applyFont="1" applyBorder="1" applyAlignment="1" applyProtection="1">
      <alignment horizontal="center"/>
    </xf>
    <xf numFmtId="3" fontId="2" fillId="0" borderId="32" xfId="0" applyNumberFormat="1" applyFont="1" applyBorder="1" applyAlignment="1" applyProtection="1">
      <alignment horizontal="center"/>
    </xf>
    <xf numFmtId="3" fontId="2" fillId="0" borderId="33" xfId="0" applyNumberFormat="1" applyFont="1" applyBorder="1" applyAlignment="1" applyProtection="1">
      <alignment horizontal="center"/>
    </xf>
    <xf numFmtId="3" fontId="2" fillId="0" borderId="34" xfId="0" applyNumberFormat="1" applyFont="1" applyBorder="1" applyAlignment="1" applyProtection="1">
      <alignment horizontal="center"/>
    </xf>
    <xf numFmtId="3" fontId="2" fillId="0" borderId="35" xfId="0" applyNumberFormat="1" applyFont="1" applyBorder="1" applyAlignment="1" applyProtection="1">
      <alignment horizontal="centerContinuous"/>
    </xf>
    <xf numFmtId="3" fontId="2" fillId="0" borderId="29" xfId="0" applyNumberFormat="1" applyFont="1" applyBorder="1" applyAlignment="1" applyProtection="1">
      <alignment horizontal="centerContinuous"/>
    </xf>
    <xf numFmtId="4" fontId="2" fillId="0" borderId="0" xfId="0" applyNumberFormat="1" applyFont="1" applyBorder="1" applyProtection="1"/>
    <xf numFmtId="4" fontId="6" fillId="0" borderId="0" xfId="0" applyNumberFormat="1" applyFont="1" applyBorder="1" applyProtection="1"/>
    <xf numFmtId="4" fontId="4" fillId="0" borderId="0" xfId="0" applyNumberFormat="1" applyFont="1" applyBorder="1" applyProtection="1"/>
    <xf numFmtId="4" fontId="5" fillId="0" borderId="9" xfId="0" applyNumberFormat="1" applyFont="1" applyFill="1" applyBorder="1" applyAlignment="1" applyProtection="1">
      <alignment wrapText="1"/>
    </xf>
    <xf numFmtId="4" fontId="2" fillId="0" borderId="36" xfId="0" applyNumberFormat="1" applyFont="1" applyBorder="1" applyAlignment="1" applyProtection="1">
      <alignment horizontal="center"/>
    </xf>
    <xf numFmtId="4" fontId="2" fillId="0" borderId="14" xfId="0" applyNumberFormat="1" applyFont="1" applyFill="1" applyBorder="1" applyAlignment="1" applyProtection="1">
      <alignment horizontal="right" wrapText="1"/>
    </xf>
    <xf numFmtId="4" fontId="2" fillId="0" borderId="36" xfId="0" applyNumberFormat="1" applyFont="1" applyBorder="1" applyAlignment="1" applyProtection="1">
      <alignment horizontal="centerContinuous"/>
    </xf>
    <xf numFmtId="4" fontId="2" fillId="0" borderId="11" xfId="0" applyNumberFormat="1" applyFont="1" applyFill="1" applyBorder="1" applyAlignment="1" applyProtection="1">
      <alignment horizontal="right"/>
    </xf>
    <xf numFmtId="4" fontId="2" fillId="0" borderId="24" xfId="0" applyNumberFormat="1" applyFont="1" applyBorder="1" applyProtection="1"/>
    <xf numFmtId="4" fontId="5" fillId="0" borderId="9" xfId="0" applyNumberFormat="1" applyFont="1" applyFill="1" applyBorder="1" applyAlignment="1" applyProtection="1">
      <alignment horizontal="center" wrapText="1"/>
    </xf>
    <xf numFmtId="4" fontId="2" fillId="0" borderId="40" xfId="0" applyNumberFormat="1" applyFont="1" applyFill="1" applyBorder="1" applyAlignment="1" applyProtection="1">
      <alignment horizontal="right" wrapText="1"/>
    </xf>
    <xf numFmtId="4" fontId="2" fillId="0" borderId="41" xfId="0" applyNumberFormat="1" applyFont="1" applyFill="1" applyBorder="1" applyAlignment="1" applyProtection="1">
      <alignment horizontal="center" vertical="top" wrapText="1"/>
    </xf>
    <xf numFmtId="4" fontId="0" fillId="0" borderId="17" xfId="0" applyNumberFormat="1" applyFont="1" applyFill="1" applyBorder="1" applyAlignment="1" applyProtection="1">
      <alignment horizontal="right"/>
    </xf>
    <xf numFmtId="4" fontId="0" fillId="0" borderId="9" xfId="0" applyNumberFormat="1" applyFont="1" applyFill="1" applyBorder="1" applyAlignment="1" applyProtection="1">
      <alignment horizontal="center" vertical="center"/>
    </xf>
    <xf numFmtId="4" fontId="2" fillId="0" borderId="28" xfId="0" applyNumberFormat="1" applyFont="1" applyFill="1" applyBorder="1" applyAlignment="1" applyProtection="1">
      <alignment horizontal="center" vertical="top"/>
    </xf>
    <xf numFmtId="167" fontId="2" fillId="0" borderId="42" xfId="0" applyNumberFormat="1" applyFont="1" applyFill="1" applyBorder="1" applyAlignment="1" applyProtection="1">
      <alignment horizontal="center"/>
    </xf>
    <xf numFmtId="1" fontId="2" fillId="0" borderId="10" xfId="0" applyNumberFormat="1" applyFont="1" applyFill="1" applyBorder="1" applyAlignment="1" applyProtection="1">
      <alignment horizontal="center"/>
    </xf>
    <xf numFmtId="4" fontId="0" fillId="0" borderId="31" xfId="0" applyNumberFormat="1" applyFill="1" applyBorder="1" applyAlignment="1" applyProtection="1">
      <alignment horizontal="center"/>
    </xf>
    <xf numFmtId="4" fontId="12" fillId="0" borderId="45" xfId="0" applyNumberFormat="1" applyFont="1" applyFill="1" applyBorder="1" applyAlignment="1" applyProtection="1">
      <alignment horizontal="center" wrapText="1"/>
    </xf>
    <xf numFmtId="4" fontId="12" fillId="0" borderId="44" xfId="0" applyNumberFormat="1" applyFont="1" applyFill="1" applyBorder="1" applyAlignment="1" applyProtection="1">
      <alignment horizontal="center" wrapText="1"/>
    </xf>
    <xf numFmtId="4" fontId="12" fillId="0" borderId="10" xfId="0" applyNumberFormat="1" applyFont="1" applyFill="1" applyBorder="1" applyAlignment="1" applyProtection="1">
      <alignment horizontal="center" wrapText="1"/>
    </xf>
    <xf numFmtId="4" fontId="12" fillId="0" borderId="31" xfId="0" applyNumberFormat="1" applyFont="1" applyFill="1" applyBorder="1" applyAlignment="1" applyProtection="1">
      <alignment horizontal="center"/>
    </xf>
    <xf numFmtId="4" fontId="12" fillId="0" borderId="46" xfId="0" applyNumberFormat="1" applyFont="1" applyFill="1" applyBorder="1" applyAlignment="1" applyProtection="1">
      <alignment horizontal="center"/>
    </xf>
    <xf numFmtId="4" fontId="12" fillId="0" borderId="0" xfId="0" applyNumberFormat="1" applyFont="1" applyProtection="1"/>
    <xf numFmtId="4" fontId="11" fillId="0" borderId="29" xfId="0" applyNumberFormat="1" applyFont="1" applyBorder="1" applyProtection="1"/>
    <xf numFmtId="4" fontId="2" fillId="0" borderId="47" xfId="0" applyNumberFormat="1" applyFont="1" applyBorder="1" applyAlignment="1" applyProtection="1">
      <alignment horizontal="center"/>
    </xf>
    <xf numFmtId="4" fontId="2" fillId="0" borderId="45" xfId="0" applyNumberFormat="1" applyFont="1" applyBorder="1" applyAlignment="1" applyProtection="1">
      <alignment horizontal="center"/>
    </xf>
    <xf numFmtId="4" fontId="2" fillId="0" borderId="21" xfId="0" applyNumberFormat="1" applyFont="1" applyFill="1" applyBorder="1" applyAlignment="1" applyProtection="1">
      <alignment horizontal="center" wrapText="1"/>
    </xf>
    <xf numFmtId="4" fontId="2" fillId="0" borderId="31" xfId="0" applyNumberFormat="1" applyFont="1" applyFill="1" applyBorder="1" applyAlignment="1" applyProtection="1">
      <alignment horizontal="center" wrapText="1"/>
    </xf>
    <xf numFmtId="4" fontId="2" fillId="0" borderId="0" xfId="0" applyNumberFormat="1" applyFont="1" applyFill="1" applyBorder="1" applyProtection="1"/>
    <xf numFmtId="4" fontId="2" fillId="0" borderId="0" xfId="0" applyNumberFormat="1" applyFont="1" applyFill="1" applyBorder="1" applyAlignment="1" applyProtection="1">
      <alignment horizontal="center"/>
    </xf>
    <xf numFmtId="167" fontId="2" fillId="0" borderId="41" xfId="0" applyNumberFormat="1" applyFont="1" applyFill="1" applyBorder="1" applyAlignment="1" applyProtection="1">
      <alignment horizontal="left"/>
    </xf>
    <xf numFmtId="4" fontId="13" fillId="0" borderId="18" xfId="0" applyNumberFormat="1" applyFont="1" applyFill="1" applyBorder="1" applyAlignment="1" applyProtection="1">
      <alignment horizontal="right" vertical="center"/>
    </xf>
    <xf numFmtId="4" fontId="15" fillId="0" borderId="0" xfId="0" applyNumberFormat="1" applyFont="1" applyBorder="1" applyProtection="1"/>
    <xf numFmtId="4" fontId="16" fillId="0" borderId="0" xfId="0" applyNumberFormat="1" applyFont="1" applyProtection="1"/>
    <xf numFmtId="4" fontId="16" fillId="0" borderId="0" xfId="0" applyNumberFormat="1" applyFont="1" applyAlignment="1" applyProtection="1">
      <alignment horizontal="right"/>
    </xf>
    <xf numFmtId="4" fontId="13" fillId="0" borderId="18" xfId="0" applyNumberFormat="1" applyFont="1" applyFill="1" applyBorder="1" applyAlignment="1" applyProtection="1">
      <alignment horizontal="left" vertical="center"/>
    </xf>
    <xf numFmtId="4" fontId="2" fillId="0" borderId="41" xfId="0" applyNumberFormat="1" applyFont="1" applyBorder="1" applyAlignment="1" applyProtection="1">
      <alignment horizontal="center" vertical="top" wrapText="1"/>
    </xf>
    <xf numFmtId="4" fontId="2" fillId="0" borderId="0" xfId="0" applyNumberFormat="1" applyFont="1" applyBorder="1" applyAlignment="1" applyProtection="1">
      <alignment vertical="top"/>
    </xf>
    <xf numFmtId="4" fontId="2" fillId="0" borderId="8" xfId="0" applyNumberFormat="1" applyFont="1" applyBorder="1" applyAlignment="1" applyProtection="1">
      <alignment horizontal="center"/>
    </xf>
    <xf numFmtId="4" fontId="2" fillId="0" borderId="56" xfId="0" applyNumberFormat="1" applyFont="1" applyBorder="1" applyAlignment="1" applyProtection="1">
      <alignment horizontal="center"/>
    </xf>
    <xf numFmtId="4" fontId="2" fillId="0" borderId="51" xfId="0" applyNumberFormat="1" applyFont="1" applyBorder="1" applyAlignment="1" applyProtection="1">
      <alignment horizontal="center"/>
    </xf>
    <xf numFmtId="4" fontId="2" fillId="0" borderId="46" xfId="0" applyNumberFormat="1" applyFont="1" applyBorder="1" applyAlignment="1" applyProtection="1">
      <alignment horizontal="center"/>
    </xf>
    <xf numFmtId="4" fontId="6" fillId="0" borderId="0" xfId="0" applyNumberFormat="1" applyFont="1" applyFill="1" applyProtection="1"/>
    <xf numFmtId="4" fontId="17" fillId="0" borderId="0" xfId="2" applyNumberFormat="1" applyFont="1" applyFill="1" applyAlignment="1" applyProtection="1"/>
    <xf numFmtId="1" fontId="4" fillId="0" borderId="24" xfId="0" applyNumberFormat="1" applyFont="1" applyBorder="1" applyAlignment="1" applyProtection="1">
      <alignment horizontal="left"/>
    </xf>
    <xf numFmtId="4" fontId="2" fillId="0" borderId="22" xfId="0" applyNumberFormat="1" applyFont="1" applyBorder="1" applyAlignment="1" applyProtection="1">
      <alignment horizontal="centerContinuous" vertical="top" wrapText="1"/>
    </xf>
    <xf numFmtId="4" fontId="2" fillId="0" borderId="50" xfId="0" applyNumberFormat="1" applyFont="1" applyBorder="1" applyAlignment="1" applyProtection="1">
      <alignment horizontal="center"/>
    </xf>
    <xf numFmtId="4" fontId="2" fillId="0" borderId="52" xfId="0" applyNumberFormat="1" applyFont="1" applyBorder="1" applyAlignment="1" applyProtection="1">
      <alignment horizontal="center" vertical="top" wrapText="1"/>
    </xf>
    <xf numFmtId="4" fontId="2" fillId="0" borderId="52" xfId="0" applyNumberFormat="1" applyFont="1" applyBorder="1" applyAlignment="1" applyProtection="1">
      <alignment horizontal="center"/>
    </xf>
    <xf numFmtId="0" fontId="0" fillId="0" borderId="6" xfId="0" applyFill="1" applyBorder="1" applyAlignment="1" applyProtection="1">
      <alignment horizontal="centerContinuous"/>
    </xf>
    <xf numFmtId="4" fontId="2" fillId="0" borderId="58" xfId="0" applyNumberFormat="1" applyFont="1" applyFill="1" applyBorder="1" applyAlignment="1" applyProtection="1">
      <alignment horizontal="centerContinuous" vertical="top" wrapText="1"/>
    </xf>
    <xf numFmtId="4" fontId="2" fillId="0" borderId="49" xfId="0" applyNumberFormat="1" applyFont="1" applyFill="1" applyBorder="1" applyAlignment="1" applyProtection="1">
      <alignment horizontal="centerContinuous" vertical="center" wrapText="1"/>
    </xf>
    <xf numFmtId="4" fontId="2" fillId="0" borderId="59" xfId="0" applyNumberFormat="1" applyFont="1" applyFill="1" applyBorder="1" applyAlignment="1" applyProtection="1">
      <alignment horizontal="center" vertical="top" wrapText="1"/>
    </xf>
    <xf numFmtId="4" fontId="2" fillId="0" borderId="60" xfId="0" applyNumberFormat="1" applyFont="1" applyFill="1" applyBorder="1" applyAlignment="1" applyProtection="1">
      <alignment horizontal="center" wrapText="1"/>
    </xf>
    <xf numFmtId="4" fontId="2" fillId="0" borderId="58" xfId="0" applyNumberFormat="1" applyFont="1" applyFill="1" applyBorder="1" applyAlignment="1" applyProtection="1">
      <alignment horizontal="center" vertical="top" wrapText="1"/>
    </xf>
    <xf numFmtId="0" fontId="0" fillId="0" borderId="45" xfId="0" applyFill="1" applyBorder="1" applyAlignment="1" applyProtection="1">
      <alignment horizontal="centerContinuous"/>
    </xf>
    <xf numFmtId="4" fontId="2" fillId="0" borderId="46" xfId="0" applyNumberFormat="1" applyFont="1" applyFill="1" applyBorder="1" applyAlignment="1" applyProtection="1">
      <alignment horizontal="center" vertical="top"/>
    </xf>
    <xf numFmtId="4" fontId="2" fillId="0" borderId="47" xfId="0" applyNumberFormat="1" applyFont="1" applyFill="1" applyBorder="1" applyAlignment="1" applyProtection="1">
      <alignment horizontal="center" vertical="top"/>
    </xf>
    <xf numFmtId="4" fontId="2" fillId="0" borderId="54" xfId="0" applyNumberFormat="1" applyFont="1" applyBorder="1" applyAlignment="1" applyProtection="1">
      <alignment horizontal="center"/>
    </xf>
    <xf numFmtId="4" fontId="2" fillId="0" borderId="53" xfId="0" applyNumberFormat="1" applyFont="1" applyBorder="1" applyAlignment="1" applyProtection="1">
      <alignment horizontal="center"/>
    </xf>
    <xf numFmtId="4" fontId="12" fillId="0" borderId="23" xfId="0" applyNumberFormat="1" applyFont="1" applyFill="1" applyBorder="1" applyAlignment="1" applyProtection="1">
      <alignment horizontal="centerContinuous" vertical="top" wrapText="1"/>
    </xf>
    <xf numFmtId="4" fontId="12" fillId="0" borderId="23" xfId="0" applyNumberFormat="1" applyFont="1" applyFill="1" applyBorder="1" applyAlignment="1" applyProtection="1">
      <alignment horizontal="center" vertical="top" wrapText="1"/>
    </xf>
    <xf numFmtId="167" fontId="2" fillId="0" borderId="41" xfId="0" applyNumberFormat="1" applyFont="1" applyFill="1" applyBorder="1" applyAlignment="1" applyProtection="1">
      <alignment horizontal="left" shrinkToFit="1"/>
    </xf>
    <xf numFmtId="4" fontId="19" fillId="0" borderId="28" xfId="0" applyNumberFormat="1" applyFont="1" applyBorder="1" applyProtection="1"/>
    <xf numFmtId="4" fontId="19" fillId="0" borderId="0" xfId="0" applyNumberFormat="1" applyFont="1" applyProtection="1"/>
    <xf numFmtId="4" fontId="19" fillId="0" borderId="30" xfId="0" applyNumberFormat="1" applyFont="1" applyBorder="1" applyAlignment="1" applyProtection="1">
      <alignment horizontal="center" vertical="top"/>
    </xf>
    <xf numFmtId="4" fontId="19" fillId="0" borderId="31" xfId="0" applyNumberFormat="1" applyFont="1" applyBorder="1" applyAlignment="1" applyProtection="1">
      <alignment horizontal="center"/>
    </xf>
    <xf numFmtId="3" fontId="19" fillId="0" borderId="7" xfId="0" applyNumberFormat="1" applyFont="1" applyBorder="1" applyAlignment="1" applyProtection="1">
      <alignment horizontal="center"/>
    </xf>
    <xf numFmtId="4" fontId="19" fillId="0" borderId="24" xfId="0" applyNumberFormat="1" applyFont="1" applyBorder="1" applyProtection="1"/>
    <xf numFmtId="4" fontId="19" fillId="0" borderId="0" xfId="0" applyNumberFormat="1" applyFont="1" applyBorder="1" applyProtection="1"/>
    <xf numFmtId="4" fontId="20" fillId="0" borderId="0" xfId="0" applyNumberFormat="1" applyFont="1" applyBorder="1" applyProtection="1"/>
    <xf numFmtId="4" fontId="19" fillId="0" borderId="7" xfId="0" applyNumberFormat="1" applyFont="1" applyBorder="1" applyAlignment="1" applyProtection="1">
      <alignment horizontal="center"/>
    </xf>
    <xf numFmtId="171" fontId="19" fillId="0" borderId="7" xfId="0" applyNumberFormat="1" applyFont="1" applyBorder="1" applyAlignment="1" applyProtection="1">
      <alignment horizontal="center"/>
    </xf>
    <xf numFmtId="171" fontId="19" fillId="0" borderId="64" xfId="0" applyNumberFormat="1" applyFont="1" applyBorder="1" applyAlignment="1" applyProtection="1">
      <alignment horizontal="center"/>
    </xf>
    <xf numFmtId="4" fontId="4" fillId="0" borderId="18" xfId="0" applyNumberFormat="1" applyFont="1" applyFill="1" applyBorder="1" applyAlignment="1" applyProtection="1">
      <alignment horizontal="right" vertical="center"/>
    </xf>
    <xf numFmtId="3" fontId="2" fillId="0" borderId="18" xfId="0" applyNumberFormat="1" applyFont="1" applyFill="1" applyBorder="1" applyAlignment="1" applyProtection="1">
      <alignment horizontal="right" vertical="center"/>
    </xf>
    <xf numFmtId="4" fontId="13" fillId="0" borderId="55" xfId="0" applyNumberFormat="1" applyFont="1" applyFill="1" applyBorder="1" applyAlignment="1" applyProtection="1">
      <alignment horizontal="left" vertical="center"/>
    </xf>
    <xf numFmtId="4" fontId="13" fillId="0" borderId="65" xfId="0" applyNumberFormat="1" applyFont="1" applyFill="1" applyBorder="1" applyAlignment="1" applyProtection="1">
      <alignment horizontal="left" vertical="center"/>
    </xf>
    <xf numFmtId="4" fontId="21" fillId="0" borderId="1" xfId="0" applyNumberFormat="1" applyFont="1" applyBorder="1" applyProtection="1">
      <protection locked="0"/>
    </xf>
    <xf numFmtId="1" fontId="21" fillId="0" borderId="7" xfId="0" applyNumberFormat="1" applyFont="1" applyBorder="1" applyAlignment="1" applyProtection="1">
      <alignment horizontal="center"/>
      <protection locked="0"/>
    </xf>
    <xf numFmtId="4" fontId="12" fillId="0" borderId="0" xfId="0" applyNumberFormat="1" applyFont="1" applyBorder="1" applyProtection="1"/>
    <xf numFmtId="4" fontId="16" fillId="0" borderId="0" xfId="0" applyNumberFormat="1" applyFont="1" applyBorder="1" applyProtection="1"/>
    <xf numFmtId="1" fontId="21" fillId="0" borderId="1" xfId="0" applyNumberFormat="1" applyFont="1" applyBorder="1" applyProtection="1">
      <protection locked="0"/>
    </xf>
    <xf numFmtId="4" fontId="2" fillId="0" borderId="0" xfId="0" applyNumberFormat="1" applyFont="1" applyBorder="1" applyAlignment="1" applyProtection="1">
      <alignment horizontal="right"/>
    </xf>
    <xf numFmtId="4" fontId="4" fillId="0" borderId="65" xfId="0" applyNumberFormat="1" applyFont="1" applyFill="1" applyBorder="1" applyAlignment="1" applyProtection="1">
      <alignment horizontal="right" vertical="center"/>
    </xf>
    <xf numFmtId="4" fontId="2" fillId="0" borderId="22" xfId="0" applyNumberFormat="1" applyFont="1" applyBorder="1" applyAlignment="1" applyProtection="1">
      <alignment horizontal="center" vertical="top" wrapText="1"/>
    </xf>
    <xf numFmtId="4" fontId="2" fillId="0" borderId="23" xfId="0" applyNumberFormat="1" applyFont="1" applyFill="1" applyBorder="1" applyAlignment="1" applyProtection="1">
      <alignment horizontal="center" vertical="top" wrapText="1"/>
    </xf>
    <xf numFmtId="4" fontId="22" fillId="0" borderId="0" xfId="0" applyNumberFormat="1" applyFont="1" applyBorder="1" applyProtection="1"/>
    <xf numFmtId="4" fontId="2" fillId="0" borderId="24" xfId="0" applyNumberFormat="1" applyFont="1" applyBorder="1" applyAlignment="1" applyProtection="1">
      <alignment horizontal="center" vertical="top" wrapText="1"/>
    </xf>
    <xf numFmtId="4" fontId="2" fillId="0" borderId="17" xfId="0" applyNumberFormat="1" applyFont="1" applyBorder="1" applyAlignment="1" applyProtection="1">
      <alignment horizontal="center" vertical="top" wrapText="1"/>
    </xf>
    <xf numFmtId="4" fontId="2" fillId="0" borderId="28" xfId="0" applyNumberFormat="1" applyFont="1" applyBorder="1" applyAlignment="1" applyProtection="1">
      <alignment horizontal="center"/>
    </xf>
    <xf numFmtId="4" fontId="2" fillId="0" borderId="45" xfId="0" applyNumberFormat="1" applyFont="1" applyFill="1" applyBorder="1" applyAlignment="1" applyProtection="1">
      <alignment horizontal="center" wrapText="1"/>
    </xf>
    <xf numFmtId="4" fontId="2" fillId="0" borderId="44" xfId="0" applyNumberFormat="1" applyFont="1" applyFill="1" applyBorder="1" applyAlignment="1" applyProtection="1">
      <alignment horizontal="center" wrapText="1"/>
    </xf>
    <xf numFmtId="4" fontId="2" fillId="0" borderId="31" xfId="0" applyNumberFormat="1" applyFont="1" applyFill="1" applyBorder="1" applyAlignment="1" applyProtection="1">
      <alignment horizontal="center"/>
    </xf>
    <xf numFmtId="4" fontId="2" fillId="0" borderId="46" xfId="0" applyNumberFormat="1" applyFont="1" applyFill="1" applyBorder="1" applyAlignment="1" applyProtection="1">
      <alignment horizontal="center"/>
    </xf>
    <xf numFmtId="4" fontId="4" fillId="0" borderId="18" xfId="0" applyNumberFormat="1" applyFont="1" applyFill="1" applyBorder="1" applyAlignment="1" applyProtection="1">
      <alignment horizontal="left" vertical="center"/>
    </xf>
    <xf numFmtId="4" fontId="2" fillId="0" borderId="25" xfId="0" applyNumberFormat="1" applyFont="1" applyBorder="1" applyAlignment="1" applyProtection="1">
      <alignment horizontal="center"/>
    </xf>
    <xf numFmtId="4" fontId="2" fillId="0" borderId="51" xfId="0" applyNumberFormat="1" applyFont="1" applyBorder="1" applyAlignment="1" applyProtection="1">
      <alignment horizontal="center"/>
    </xf>
    <xf numFmtId="4" fontId="2" fillId="0" borderId="8" xfId="0" applyNumberFormat="1" applyFont="1" applyBorder="1" applyAlignment="1" applyProtection="1">
      <alignment horizontal="center" vertical="top" wrapText="1"/>
    </xf>
    <xf numFmtId="4" fontId="2" fillId="0" borderId="51" xfId="0" applyNumberFormat="1" applyFont="1" applyBorder="1" applyAlignment="1" applyProtection="1">
      <alignment horizontal="center" vertical="top" wrapText="1"/>
    </xf>
    <xf numFmtId="4" fontId="2" fillId="0" borderId="23" xfId="0" applyNumberFormat="1" applyFont="1" applyBorder="1" applyAlignment="1" applyProtection="1">
      <alignment horizontal="center" vertical="top" wrapText="1"/>
    </xf>
    <xf numFmtId="4" fontId="2" fillId="0" borderId="22" xfId="0" applyNumberFormat="1" applyFont="1" applyBorder="1" applyAlignment="1" applyProtection="1">
      <alignment horizontal="center" vertical="top" wrapText="1"/>
    </xf>
    <xf numFmtId="4" fontId="2" fillId="0" borderId="40" xfId="0" applyNumberFormat="1" applyFont="1" applyBorder="1" applyAlignment="1" applyProtection="1">
      <alignment horizontal="center" vertical="top" wrapText="1"/>
    </xf>
    <xf numFmtId="4" fontId="2" fillId="0" borderId="62" xfId="0" applyNumberFormat="1" applyFont="1" applyBorder="1" applyAlignment="1" applyProtection="1">
      <alignment horizontal="center" vertical="top" wrapText="1"/>
    </xf>
    <xf numFmtId="169" fontId="21" fillId="0" borderId="1" xfId="0" applyNumberFormat="1" applyFont="1" applyBorder="1" applyAlignment="1" applyProtection="1">
      <alignment horizontal="center"/>
      <protection locked="0"/>
    </xf>
    <xf numFmtId="169" fontId="21" fillId="0" borderId="29" xfId="0" applyNumberFormat="1" applyFont="1" applyBorder="1" applyAlignment="1" applyProtection="1">
      <alignment horizontal="center"/>
      <protection locked="0"/>
    </xf>
    <xf numFmtId="4" fontId="2" fillId="0" borderId="23" xfId="0" applyNumberFormat="1" applyFont="1" applyFill="1" applyBorder="1" applyAlignment="1" applyProtection="1">
      <alignment horizontal="center" vertical="top" wrapText="1"/>
    </xf>
    <xf numFmtId="4" fontId="2" fillId="0" borderId="22" xfId="0" applyNumberFormat="1" applyFont="1" applyFill="1" applyBorder="1" applyAlignment="1" applyProtection="1">
      <alignment horizontal="center" vertical="top" wrapText="1"/>
    </xf>
    <xf numFmtId="4" fontId="2" fillId="0" borderId="65" xfId="0" applyNumberFormat="1" applyFont="1" applyFill="1" applyBorder="1" applyAlignment="1" applyProtection="1">
      <alignment horizontal="left" vertical="center"/>
    </xf>
    <xf numFmtId="4" fontId="2" fillId="0" borderId="55" xfId="0" applyNumberFormat="1" applyFont="1" applyFill="1" applyBorder="1" applyAlignment="1" applyProtection="1">
      <alignment horizontal="left" vertical="center"/>
    </xf>
    <xf numFmtId="4" fontId="4" fillId="0" borderId="65" xfId="0" applyNumberFormat="1" applyFont="1" applyFill="1" applyBorder="1" applyAlignment="1" applyProtection="1">
      <alignment horizontal="left" vertical="center"/>
    </xf>
    <xf numFmtId="4" fontId="4" fillId="0" borderId="55" xfId="0" applyNumberFormat="1" applyFont="1" applyFill="1" applyBorder="1" applyAlignment="1" applyProtection="1">
      <alignment horizontal="left" vertical="center"/>
    </xf>
    <xf numFmtId="4" fontId="4" fillId="0" borderId="13" xfId="0" applyNumberFormat="1" applyFont="1" applyFill="1" applyBorder="1" applyAlignment="1" applyProtection="1">
      <alignment horizontal="left" vertical="center"/>
    </xf>
    <xf numFmtId="4" fontId="2" fillId="0" borderId="23" xfId="0" applyNumberFormat="1" applyFont="1" applyFill="1" applyBorder="1" applyAlignment="1" applyProtection="1">
      <alignment horizontal="center" vertical="top"/>
    </xf>
    <xf numFmtId="4" fontId="2" fillId="0" borderId="24" xfId="0" applyNumberFormat="1" applyFont="1" applyFill="1" applyBorder="1" applyAlignment="1" applyProtection="1">
      <alignment horizontal="center" vertical="top"/>
    </xf>
    <xf numFmtId="4" fontId="2" fillId="0" borderId="22" xfId="0" applyNumberFormat="1" applyFont="1" applyFill="1" applyBorder="1" applyAlignment="1" applyProtection="1">
      <alignment horizontal="center" vertical="top"/>
    </xf>
    <xf numFmtId="1" fontId="21" fillId="0" borderId="2" xfId="0" applyNumberFormat="1" applyFont="1" applyBorder="1" applyAlignment="1" applyProtection="1">
      <alignment horizontal="center"/>
      <protection locked="0"/>
    </xf>
    <xf numFmtId="170" fontId="21" fillId="0" borderId="43" xfId="0" applyNumberFormat="1" applyFont="1" applyBorder="1" applyAlignment="1" applyProtection="1">
      <alignment horizontal="center"/>
      <protection locked="0"/>
    </xf>
    <xf numFmtId="20" fontId="21" fillId="0" borderId="3" xfId="0" applyNumberFormat="1" applyFont="1" applyBorder="1" applyAlignment="1" applyProtection="1">
      <alignment horizontal="center"/>
      <protection locked="0"/>
    </xf>
    <xf numFmtId="20" fontId="21" fillId="0" borderId="4" xfId="0" applyNumberFormat="1" applyFont="1" applyBorder="1" applyAlignment="1" applyProtection="1">
      <alignment horizontal="center"/>
      <protection locked="0"/>
    </xf>
    <xf numFmtId="20" fontId="21" fillId="0" borderId="26" xfId="0" applyNumberFormat="1" applyFont="1" applyBorder="1" applyAlignment="1" applyProtection="1">
      <protection locked="0"/>
    </xf>
    <xf numFmtId="4" fontId="21" fillId="0" borderId="38" xfId="0" applyNumberFormat="1" applyFont="1" applyBorder="1" applyAlignment="1" applyProtection="1">
      <protection locked="0"/>
    </xf>
    <xf numFmtId="171" fontId="21" fillId="0" borderId="2" xfId="0" applyNumberFormat="1" applyFont="1" applyBorder="1" applyAlignment="1" applyProtection="1">
      <alignment horizontal="center"/>
      <protection locked="0"/>
    </xf>
    <xf numFmtId="3" fontId="21" fillId="0" borderId="2" xfId="0" applyNumberFormat="1" applyFont="1" applyBorder="1" applyProtection="1">
      <protection locked="0"/>
    </xf>
    <xf numFmtId="3" fontId="21" fillId="0" borderId="4" xfId="0" applyNumberFormat="1" applyFont="1" applyBorder="1" applyAlignment="1" applyProtection="1">
      <alignment horizontal="center"/>
      <protection locked="0"/>
    </xf>
    <xf numFmtId="4" fontId="21" fillId="0" borderId="2" xfId="0" applyNumberFormat="1" applyFont="1" applyBorder="1" applyAlignment="1" applyProtection="1">
      <protection locked="0"/>
    </xf>
    <xf numFmtId="3" fontId="21" fillId="0" borderId="63" xfId="0" applyNumberFormat="1" applyFont="1" applyBorder="1" applyAlignment="1" applyProtection="1">
      <alignment horizontal="center"/>
      <protection locked="0"/>
    </xf>
    <xf numFmtId="3" fontId="21" fillId="0" borderId="60" xfId="0" applyNumberFormat="1" applyFont="1" applyBorder="1" applyAlignment="1" applyProtection="1">
      <alignment horizontal="center"/>
      <protection locked="0"/>
    </xf>
    <xf numFmtId="3" fontId="21" fillId="0" borderId="49" xfId="0" applyNumberFormat="1" applyFont="1" applyBorder="1" applyAlignment="1" applyProtection="1">
      <alignment horizontal="center"/>
      <protection locked="0"/>
    </xf>
    <xf numFmtId="4" fontId="21" fillId="0" borderId="57" xfId="0" applyNumberFormat="1" applyFont="1" applyBorder="1" applyAlignment="1" applyProtection="1">
      <protection locked="0"/>
    </xf>
    <xf numFmtId="4" fontId="21" fillId="0" borderId="11" xfId="0" applyNumberFormat="1" applyFont="1" applyBorder="1" applyAlignment="1" applyProtection="1">
      <alignment horizontal="right"/>
      <protection locked="0"/>
    </xf>
    <xf numFmtId="3" fontId="21" fillId="0" borderId="48" xfId="0" applyNumberFormat="1" applyFont="1" applyBorder="1" applyAlignment="1" applyProtection="1">
      <alignment horizontal="center"/>
      <protection locked="0"/>
    </xf>
    <xf numFmtId="3" fontId="21" fillId="0" borderId="3" xfId="0" applyNumberFormat="1" applyFont="1" applyBorder="1" applyAlignment="1" applyProtection="1">
      <alignment horizontal="center"/>
      <protection locked="0"/>
    </xf>
    <xf numFmtId="4" fontId="21" fillId="0" borderId="38" xfId="0" applyNumberFormat="1" applyFont="1" applyBorder="1" applyAlignment="1" applyProtection="1">
      <alignment horizontal="right"/>
      <protection locked="0"/>
    </xf>
    <xf numFmtId="4" fontId="21" fillId="0" borderId="49" xfId="0" applyNumberFormat="1" applyFont="1" applyBorder="1" applyAlignment="1" applyProtection="1">
      <alignment horizontal="right"/>
      <protection locked="0"/>
    </xf>
    <xf numFmtId="4" fontId="21" fillId="0" borderId="4" xfId="0" applyNumberFormat="1" applyFont="1" applyBorder="1" applyAlignment="1" applyProtection="1">
      <alignment horizontal="right"/>
      <protection locked="0"/>
    </xf>
    <xf numFmtId="20" fontId="21" fillId="0" borderId="2" xfId="0" applyNumberFormat="1" applyFont="1" applyBorder="1" applyAlignment="1" applyProtection="1">
      <protection locked="0"/>
    </xf>
    <xf numFmtId="20" fontId="21" fillId="0" borderId="50" xfId="0" applyNumberFormat="1" applyFont="1" applyBorder="1" applyAlignment="1" applyProtection="1">
      <protection locked="0"/>
    </xf>
    <xf numFmtId="4" fontId="21" fillId="0" borderId="51" xfId="0" applyNumberFormat="1" applyFont="1" applyBorder="1" applyAlignment="1" applyProtection="1">
      <protection locked="0"/>
    </xf>
    <xf numFmtId="20" fontId="21" fillId="0" borderId="52" xfId="0" applyNumberFormat="1" applyFont="1" applyBorder="1" applyAlignment="1" applyProtection="1">
      <protection locked="0"/>
    </xf>
    <xf numFmtId="3" fontId="21" fillId="0" borderId="53" xfId="0" applyNumberFormat="1" applyFont="1" applyBorder="1" applyAlignment="1" applyProtection="1">
      <alignment horizontal="center"/>
      <protection locked="0"/>
    </xf>
    <xf numFmtId="4" fontId="21" fillId="0" borderId="52" xfId="0" applyNumberFormat="1" applyFont="1" applyBorder="1" applyAlignment="1" applyProtection="1">
      <protection locked="0"/>
    </xf>
    <xf numFmtId="4" fontId="21" fillId="0" borderId="51" xfId="0" applyNumberFormat="1" applyFont="1" applyBorder="1" applyAlignment="1" applyProtection="1">
      <alignment horizontal="right"/>
      <protection locked="0"/>
    </xf>
    <xf numFmtId="4" fontId="21" fillId="0" borderId="53" xfId="0" applyNumberFormat="1" applyFont="1" applyBorder="1" applyAlignment="1" applyProtection="1">
      <alignment horizontal="right"/>
      <protection locked="0"/>
    </xf>
    <xf numFmtId="1" fontId="21" fillId="0" borderId="5" xfId="0" applyNumberFormat="1" applyFont="1" applyBorder="1" applyAlignment="1" applyProtection="1">
      <alignment horizontal="center"/>
      <protection locked="0"/>
    </xf>
    <xf numFmtId="170" fontId="21" fillId="0" borderId="44" xfId="0" applyNumberFormat="1" applyFont="1" applyBorder="1" applyAlignment="1" applyProtection="1">
      <alignment horizontal="center"/>
      <protection locked="0"/>
    </xf>
    <xf numFmtId="20" fontId="21" fillId="0" borderId="37" xfId="0" applyNumberFormat="1" applyFont="1" applyBorder="1" applyAlignment="1" applyProtection="1">
      <alignment horizontal="center"/>
      <protection locked="0"/>
    </xf>
    <xf numFmtId="20" fontId="21" fillId="0" borderId="6" xfId="0" applyNumberFormat="1" applyFont="1" applyBorder="1" applyAlignment="1" applyProtection="1">
      <alignment horizontal="center"/>
      <protection locked="0"/>
    </xf>
    <xf numFmtId="20" fontId="21" fillId="0" borderId="27" xfId="0" applyNumberFormat="1" applyFont="1" applyBorder="1" applyAlignment="1" applyProtection="1">
      <protection locked="0"/>
    </xf>
    <xf numFmtId="4" fontId="21" fillId="0" borderId="39" xfId="0" applyNumberFormat="1" applyFont="1" applyBorder="1" applyAlignment="1" applyProtection="1">
      <protection locked="0"/>
    </xf>
    <xf numFmtId="20" fontId="21" fillId="0" borderId="5" xfId="0" applyNumberFormat="1" applyFont="1" applyBorder="1" applyAlignment="1" applyProtection="1">
      <protection locked="0"/>
    </xf>
    <xf numFmtId="3" fontId="21" fillId="0" borderId="6" xfId="0" applyNumberFormat="1" applyFont="1" applyBorder="1" applyAlignment="1" applyProtection="1">
      <alignment horizontal="center"/>
      <protection locked="0"/>
    </xf>
    <xf numFmtId="4" fontId="21" fillId="0" borderId="5" xfId="0" applyNumberFormat="1" applyFont="1" applyBorder="1" applyAlignment="1" applyProtection="1">
      <protection locked="0"/>
    </xf>
    <xf numFmtId="3" fontId="21" fillId="0" borderId="37" xfId="0" applyNumberFormat="1" applyFont="1" applyBorder="1" applyAlignment="1" applyProtection="1">
      <alignment horizontal="center"/>
      <protection locked="0"/>
    </xf>
    <xf numFmtId="3" fontId="21" fillId="0" borderId="61" xfId="0" applyNumberFormat="1" applyFont="1" applyBorder="1" applyAlignment="1" applyProtection="1">
      <alignment horizontal="center"/>
      <protection locked="0"/>
    </xf>
    <xf numFmtId="4" fontId="21" fillId="0" borderId="39" xfId="0" applyNumberFormat="1" applyFont="1" applyBorder="1" applyAlignment="1" applyProtection="1">
      <alignment horizontal="right"/>
      <protection locked="0"/>
    </xf>
    <xf numFmtId="4" fontId="21" fillId="0" borderId="6" xfId="0" applyNumberFormat="1" applyFont="1" applyBorder="1" applyAlignment="1" applyProtection="1">
      <alignment horizontal="right"/>
      <protection locked="0"/>
    </xf>
    <xf numFmtId="0" fontId="9" fillId="0" borderId="0" xfId="0" applyFont="1" applyProtection="1"/>
    <xf numFmtId="0" fontId="8" fillId="0" borderId="0" xfId="0" applyFont="1" applyProtection="1"/>
    <xf numFmtId="0" fontId="9" fillId="0" borderId="0" xfId="0" applyFont="1" applyAlignment="1" applyProtection="1">
      <alignment horizontal="center"/>
    </xf>
    <xf numFmtId="0" fontId="23" fillId="0" borderId="0" xfId="0" applyFont="1" applyProtection="1"/>
    <xf numFmtId="0" fontId="10" fillId="0" borderId="0" xfId="0" applyFont="1" applyAlignment="1" applyProtection="1">
      <alignment horizontal="center"/>
    </xf>
    <xf numFmtId="2" fontId="23" fillId="0" borderId="0" xfId="0" applyNumberFormat="1" applyFont="1" applyProtection="1"/>
    <xf numFmtId="2" fontId="9" fillId="0" borderId="0" xfId="0" applyNumberFormat="1" applyFont="1" applyProtection="1"/>
  </cellXfs>
  <cellStyles count="3">
    <cellStyle name="Hyperlink" xfId="2" builtinId="8"/>
    <cellStyle name="Komma" xfId="1" builtinId="3"/>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gsz.de/" TargetMode="External"/><Relationship Id="rId1" Type="http://schemas.openxmlformats.org/officeDocument/2006/relationships/hyperlink" Target="mailto:B.C.Gerow@egsz.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gsz.de/" TargetMode="External"/><Relationship Id="rId1" Type="http://schemas.openxmlformats.org/officeDocument/2006/relationships/hyperlink" Target="mailto:B.C.Gerow@egsz.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5"/>
  <sheetViews>
    <sheetView showGridLines="0" tabSelected="1" zoomScale="125" workbookViewId="0">
      <pane ySplit="11" topLeftCell="A12" activePane="bottomLeft" state="frozen"/>
      <selection pane="bottomLeft" activeCell="E9" sqref="E9:F9"/>
    </sheetView>
  </sheetViews>
  <sheetFormatPr baseColWidth="10" defaultColWidth="15.7109375" defaultRowHeight="12.75" x14ac:dyDescent="0.2"/>
  <cols>
    <col min="1" max="1" width="5.7109375" style="1" customWidth="1"/>
    <col min="2" max="2" width="9.7109375" style="1" customWidth="1"/>
    <col min="3" max="4" width="7.7109375" style="1" customWidth="1"/>
    <col min="5" max="5" width="26.7109375" style="1" customWidth="1"/>
    <col min="6" max="6" width="17.7109375" style="1" customWidth="1"/>
    <col min="7" max="7" width="9.42578125" style="122" customWidth="1"/>
    <col min="8" max="8" width="40" style="1" customWidth="1"/>
    <col min="9" max="9" width="10.85546875" style="1" customWidth="1"/>
    <col min="10" max="10" width="15.85546875" style="1" customWidth="1"/>
    <col min="11" max="11" width="14.7109375" style="1" customWidth="1"/>
    <col min="12" max="14" width="4.7109375" style="1" customWidth="1"/>
    <col min="15" max="16" width="12.7109375" style="1" customWidth="1"/>
    <col min="17" max="17" width="20.7109375" style="1" customWidth="1"/>
    <col min="18" max="18" width="27.42578125" style="1" customWidth="1"/>
    <col min="19" max="19" width="16.28515625" style="1" customWidth="1"/>
    <col min="20" max="16384" width="15.7109375" style="1"/>
  </cols>
  <sheetData>
    <row r="1" spans="1:19" ht="20.100000000000001" customHeight="1" x14ac:dyDescent="0.3">
      <c r="A1" s="39" t="str">
        <f>'EGSZ TEC'!A1</f>
        <v>TRAVEL EXPENSE REPORT (GERMANY) 2016</v>
      </c>
      <c r="B1" s="38"/>
      <c r="C1" s="39"/>
      <c r="D1" s="37"/>
      <c r="E1" s="37"/>
      <c r="F1" s="37"/>
      <c r="G1" s="121"/>
      <c r="H1" s="37"/>
      <c r="I1" s="37"/>
      <c r="J1" s="37"/>
      <c r="K1" s="37"/>
      <c r="L1" s="37"/>
      <c r="M1" s="37"/>
      <c r="N1" s="37"/>
      <c r="O1" s="37"/>
      <c r="P1" s="37"/>
      <c r="Q1" s="37"/>
      <c r="R1" s="37"/>
      <c r="S1" s="37"/>
    </row>
    <row r="2" spans="1:19" ht="5.0999999999999996" customHeight="1" x14ac:dyDescent="0.2"/>
    <row r="3" spans="1:19" ht="3" customHeight="1" x14ac:dyDescent="0.2">
      <c r="L3" s="92"/>
      <c r="M3" s="92"/>
    </row>
    <row r="4" spans="1:19" ht="13.5" customHeight="1" x14ac:dyDescent="0.2">
      <c r="B4" s="40" t="s">
        <v>0</v>
      </c>
      <c r="C4" s="136" t="s">
        <v>82</v>
      </c>
      <c r="D4" s="81"/>
      <c r="E4" s="40" t="s">
        <v>59</v>
      </c>
      <c r="F4" s="162">
        <v>1</v>
      </c>
      <c r="G4" s="163"/>
      <c r="N4" s="40" t="s">
        <v>97</v>
      </c>
      <c r="O4" s="137">
        <v>1</v>
      </c>
      <c r="P4" s="129" t="str">
        <f>IF(O4=1,"yes","no")</f>
        <v>yes</v>
      </c>
    </row>
    <row r="5" spans="1:19" ht="3" customHeight="1" x14ac:dyDescent="0.2">
      <c r="L5" s="92"/>
      <c r="M5" s="92"/>
    </row>
    <row r="6" spans="1:19" ht="13.5" customHeight="1" x14ac:dyDescent="0.2">
      <c r="B6" s="40" t="s">
        <v>58</v>
      </c>
      <c r="C6" s="136" t="s">
        <v>26</v>
      </c>
      <c r="D6" s="41"/>
      <c r="E6" s="40" t="s">
        <v>60</v>
      </c>
      <c r="F6" s="140" t="s">
        <v>57</v>
      </c>
      <c r="G6" s="81"/>
      <c r="H6" s="42"/>
      <c r="I6" s="42"/>
    </row>
    <row r="7" spans="1:19" x14ac:dyDescent="0.2">
      <c r="L7" s="91"/>
      <c r="M7" s="91"/>
      <c r="N7" s="91"/>
    </row>
    <row r="8" spans="1:19" s="47" customFormat="1" ht="51.95" customHeight="1" x14ac:dyDescent="0.2">
      <c r="A8" s="94" t="s">
        <v>61</v>
      </c>
      <c r="B8" s="44" t="s">
        <v>62</v>
      </c>
      <c r="C8" s="45"/>
      <c r="D8" s="46"/>
      <c r="E8" s="158" t="s">
        <v>63</v>
      </c>
      <c r="F8" s="159"/>
      <c r="G8" s="147" t="s">
        <v>74</v>
      </c>
      <c r="H8" s="94" t="s">
        <v>64</v>
      </c>
      <c r="I8" s="94" t="s">
        <v>98</v>
      </c>
      <c r="J8" s="103" t="s">
        <v>65</v>
      </c>
      <c r="K8" s="146" t="s">
        <v>66</v>
      </c>
      <c r="L8" s="160" t="s">
        <v>67</v>
      </c>
      <c r="M8" s="161"/>
      <c r="N8" s="161"/>
      <c r="O8" s="147" t="s">
        <v>68</v>
      </c>
      <c r="P8" s="143" t="s">
        <v>69</v>
      </c>
    </row>
    <row r="9" spans="1:19" s="47" customFormat="1" ht="26.1" customHeight="1" x14ac:dyDescent="0.2">
      <c r="A9" s="48"/>
      <c r="B9" s="96" t="s">
        <v>70</v>
      </c>
      <c r="C9" s="154" t="s">
        <v>71</v>
      </c>
      <c r="D9" s="155"/>
      <c r="E9" s="156"/>
      <c r="F9" s="157"/>
      <c r="G9" s="123"/>
      <c r="H9" s="106"/>
      <c r="I9" s="104" t="s">
        <v>9</v>
      </c>
      <c r="J9" s="105"/>
      <c r="K9" s="106" t="s">
        <v>19</v>
      </c>
      <c r="L9" s="116" t="s">
        <v>44</v>
      </c>
      <c r="M9" s="97" t="s">
        <v>45</v>
      </c>
      <c r="N9" s="117" t="s">
        <v>46</v>
      </c>
      <c r="O9" s="106" t="s">
        <v>19</v>
      </c>
      <c r="P9" s="98" t="s">
        <v>19</v>
      </c>
      <c r="Q9" s="95"/>
    </row>
    <row r="10" spans="1:19" s="50" customFormat="1" ht="12.95" customHeight="1" x14ac:dyDescent="0.2">
      <c r="A10" s="49"/>
      <c r="B10" s="99"/>
      <c r="C10" s="82" t="s">
        <v>72</v>
      </c>
      <c r="D10" s="61" t="s">
        <v>73</v>
      </c>
      <c r="E10" s="43"/>
      <c r="F10" s="63"/>
      <c r="G10" s="124"/>
      <c r="H10" s="61"/>
      <c r="I10" s="49"/>
      <c r="J10" s="83"/>
      <c r="K10" s="49"/>
      <c r="L10" s="148" t="s">
        <v>29</v>
      </c>
      <c r="M10" s="82" t="s">
        <v>29</v>
      </c>
      <c r="N10" s="61" t="s">
        <v>29</v>
      </c>
      <c r="O10" s="49"/>
      <c r="P10" s="61"/>
    </row>
    <row r="11" spans="1:19" x14ac:dyDescent="0.2">
      <c r="A11" s="51">
        <v>1</v>
      </c>
      <c r="B11" s="52">
        <f>A11+1</f>
        <v>2</v>
      </c>
      <c r="C11" s="53">
        <f>B11+1</f>
        <v>3</v>
      </c>
      <c r="D11" s="54">
        <f>C11+1</f>
        <v>4</v>
      </c>
      <c r="E11" s="55">
        <f>D11+1</f>
        <v>5</v>
      </c>
      <c r="F11" s="56"/>
      <c r="G11" s="125">
        <f>E11+1</f>
        <v>6</v>
      </c>
      <c r="H11" s="54">
        <f>G11+1</f>
        <v>7</v>
      </c>
      <c r="I11" s="51">
        <f t="shared" ref="I11:P11" si="0">H11+1</f>
        <v>8</v>
      </c>
      <c r="J11" s="54">
        <f t="shared" si="0"/>
        <v>9</v>
      </c>
      <c r="K11" s="51">
        <f t="shared" si="0"/>
        <v>10</v>
      </c>
      <c r="L11" s="52">
        <f>K11+1</f>
        <v>11</v>
      </c>
      <c r="M11" s="53">
        <f>L11+1</f>
        <v>12</v>
      </c>
      <c r="N11" s="54">
        <f>M11+1</f>
        <v>13</v>
      </c>
      <c r="O11" s="54">
        <f>N11+1</f>
        <v>14</v>
      </c>
      <c r="P11" s="54">
        <f t="shared" si="0"/>
        <v>15</v>
      </c>
    </row>
    <row r="12" spans="1:19" ht="13.5" customHeight="1" x14ac:dyDescent="0.2">
      <c r="A12" s="174">
        <v>1</v>
      </c>
      <c r="B12" s="175">
        <v>42401</v>
      </c>
      <c r="C12" s="176">
        <v>0.35416666666666669</v>
      </c>
      <c r="D12" s="177">
        <v>0.97916666666666663</v>
      </c>
      <c r="E12" s="178" t="s">
        <v>38</v>
      </c>
      <c r="F12" s="179"/>
      <c r="G12" s="180">
        <v>12345</v>
      </c>
      <c r="H12" s="178" t="s">
        <v>41</v>
      </c>
      <c r="I12" s="181">
        <v>440</v>
      </c>
      <c r="J12" s="182"/>
      <c r="K12" s="183"/>
      <c r="L12" s="184"/>
      <c r="M12" s="185"/>
      <c r="N12" s="186"/>
      <c r="O12" s="187">
        <v>65</v>
      </c>
      <c r="P12" s="188">
        <v>12.5</v>
      </c>
    </row>
    <row r="13" spans="1:19" ht="13.5" customHeight="1" x14ac:dyDescent="0.2">
      <c r="A13" s="174">
        <v>2</v>
      </c>
      <c r="B13" s="175">
        <v>42403</v>
      </c>
      <c r="C13" s="176">
        <v>0.91666666666666663</v>
      </c>
      <c r="D13" s="177">
        <v>0</v>
      </c>
      <c r="E13" s="178" t="s">
        <v>39</v>
      </c>
      <c r="F13" s="179"/>
      <c r="G13" s="180"/>
      <c r="H13" s="178" t="s">
        <v>40</v>
      </c>
      <c r="I13" s="181">
        <v>5</v>
      </c>
      <c r="J13" s="182" t="s">
        <v>15</v>
      </c>
      <c r="K13" s="183"/>
      <c r="L13" s="189"/>
      <c r="M13" s="190"/>
      <c r="N13" s="182"/>
      <c r="O13" s="191"/>
      <c r="P13" s="192">
        <v>25</v>
      </c>
    </row>
    <row r="14" spans="1:19" ht="13.5" customHeight="1" x14ac:dyDescent="0.2">
      <c r="A14" s="174"/>
      <c r="B14" s="175">
        <v>42404</v>
      </c>
      <c r="C14" s="176">
        <v>0</v>
      </c>
      <c r="D14" s="177">
        <v>0</v>
      </c>
      <c r="E14" s="178"/>
      <c r="F14" s="179"/>
      <c r="G14" s="180"/>
      <c r="H14" s="178" t="s">
        <v>43</v>
      </c>
      <c r="I14" s="181">
        <v>0</v>
      </c>
      <c r="J14" s="182" t="s">
        <v>15</v>
      </c>
      <c r="K14" s="183"/>
      <c r="L14" s="189" t="s">
        <v>15</v>
      </c>
      <c r="M14" s="190" t="s">
        <v>15</v>
      </c>
      <c r="N14" s="182"/>
      <c r="O14" s="191"/>
      <c r="P14" s="193">
        <v>45</v>
      </c>
    </row>
    <row r="15" spans="1:19" ht="13.5" customHeight="1" x14ac:dyDescent="0.2">
      <c r="A15" s="174"/>
      <c r="B15" s="175">
        <v>42405</v>
      </c>
      <c r="C15" s="176">
        <v>0</v>
      </c>
      <c r="D15" s="177">
        <v>0.3125</v>
      </c>
      <c r="E15" s="178"/>
      <c r="F15" s="179"/>
      <c r="G15" s="180"/>
      <c r="H15" s="178" t="s">
        <v>42</v>
      </c>
      <c r="I15" s="181">
        <v>5</v>
      </c>
      <c r="J15" s="182" t="s">
        <v>15</v>
      </c>
      <c r="K15" s="183">
        <v>240</v>
      </c>
      <c r="L15" s="189" t="s">
        <v>15</v>
      </c>
      <c r="M15" s="190"/>
      <c r="N15" s="182"/>
      <c r="O15" s="191"/>
      <c r="P15" s="193">
        <v>150</v>
      </c>
    </row>
    <row r="16" spans="1:19" ht="13.5" customHeight="1" x14ac:dyDescent="0.2">
      <c r="A16" s="174"/>
      <c r="B16" s="175"/>
      <c r="C16" s="176"/>
      <c r="D16" s="177"/>
      <c r="E16" s="178"/>
      <c r="F16" s="179"/>
      <c r="G16" s="180"/>
      <c r="H16" s="194"/>
      <c r="I16" s="181"/>
      <c r="J16" s="182"/>
      <c r="K16" s="183"/>
      <c r="L16" s="189"/>
      <c r="M16" s="190"/>
      <c r="N16" s="182"/>
      <c r="O16" s="191"/>
      <c r="P16" s="193"/>
    </row>
    <row r="17" spans="1:16" ht="13.5" customHeight="1" x14ac:dyDescent="0.2">
      <c r="A17" s="174">
        <v>3</v>
      </c>
      <c r="B17" s="175">
        <v>42417</v>
      </c>
      <c r="C17" s="176">
        <v>0.83333333333333337</v>
      </c>
      <c r="D17" s="177">
        <v>0.20833333333333334</v>
      </c>
      <c r="E17" s="178" t="s">
        <v>51</v>
      </c>
      <c r="F17" s="179"/>
      <c r="G17" s="180"/>
      <c r="H17" s="194" t="s">
        <v>50</v>
      </c>
      <c r="I17" s="181">
        <v>82</v>
      </c>
      <c r="J17" s="182"/>
      <c r="K17" s="183"/>
      <c r="L17" s="189"/>
      <c r="M17" s="190"/>
      <c r="N17" s="182"/>
      <c r="O17" s="191"/>
      <c r="P17" s="193">
        <v>8.4</v>
      </c>
    </row>
    <row r="18" spans="1:16" ht="13.5" customHeight="1" x14ac:dyDescent="0.2">
      <c r="A18" s="174"/>
      <c r="B18" s="175"/>
      <c r="C18" s="176"/>
      <c r="D18" s="177"/>
      <c r="E18" s="178"/>
      <c r="F18" s="179"/>
      <c r="G18" s="180"/>
      <c r="H18" s="194"/>
      <c r="I18" s="181"/>
      <c r="J18" s="182"/>
      <c r="K18" s="183"/>
      <c r="L18" s="189"/>
      <c r="M18" s="190"/>
      <c r="N18" s="182"/>
      <c r="O18" s="191"/>
      <c r="P18" s="193"/>
    </row>
    <row r="19" spans="1:16" ht="13.5" customHeight="1" x14ac:dyDescent="0.2">
      <c r="A19" s="174">
        <v>4</v>
      </c>
      <c r="B19" s="175">
        <v>42418</v>
      </c>
      <c r="C19" s="176">
        <v>0.375</v>
      </c>
      <c r="D19" s="177">
        <v>0.70833333333333337</v>
      </c>
      <c r="E19" s="178" t="s">
        <v>52</v>
      </c>
      <c r="F19" s="179"/>
      <c r="G19" s="180"/>
      <c r="H19" s="194" t="s">
        <v>41</v>
      </c>
      <c r="I19" s="181">
        <v>440</v>
      </c>
      <c r="J19" s="182" t="s">
        <v>15</v>
      </c>
      <c r="K19" s="183"/>
      <c r="L19" s="189"/>
      <c r="M19" s="190"/>
      <c r="N19" s="182"/>
      <c r="O19" s="191"/>
      <c r="P19" s="193"/>
    </row>
    <row r="20" spans="1:16" ht="13.5" customHeight="1" x14ac:dyDescent="0.2">
      <c r="A20" s="174"/>
      <c r="B20" s="175"/>
      <c r="C20" s="176"/>
      <c r="D20" s="177"/>
      <c r="E20" s="178"/>
      <c r="F20" s="179"/>
      <c r="G20" s="180"/>
      <c r="H20" s="194"/>
      <c r="I20" s="181"/>
      <c r="J20" s="182"/>
      <c r="K20" s="183"/>
      <c r="L20" s="189"/>
      <c r="M20" s="190"/>
      <c r="N20" s="182"/>
      <c r="O20" s="191"/>
      <c r="P20" s="193"/>
    </row>
    <row r="21" spans="1:16" ht="13.5" customHeight="1" x14ac:dyDescent="0.2">
      <c r="A21" s="174"/>
      <c r="B21" s="175"/>
      <c r="C21" s="176"/>
      <c r="D21" s="177"/>
      <c r="E21" s="178"/>
      <c r="F21" s="179"/>
      <c r="G21" s="180"/>
      <c r="H21" s="194"/>
      <c r="I21" s="181"/>
      <c r="J21" s="182"/>
      <c r="K21" s="183"/>
      <c r="L21" s="189"/>
      <c r="M21" s="190"/>
      <c r="N21" s="182"/>
      <c r="O21" s="191"/>
      <c r="P21" s="193"/>
    </row>
    <row r="22" spans="1:16" ht="13.5" customHeight="1" x14ac:dyDescent="0.2">
      <c r="A22" s="174"/>
      <c r="B22" s="175"/>
      <c r="C22" s="176"/>
      <c r="D22" s="177"/>
      <c r="E22" s="178"/>
      <c r="F22" s="179"/>
      <c r="G22" s="180"/>
      <c r="H22" s="194"/>
      <c r="I22" s="181"/>
      <c r="J22" s="182"/>
      <c r="K22" s="183"/>
      <c r="L22" s="189"/>
      <c r="M22" s="190"/>
      <c r="N22" s="182"/>
      <c r="O22" s="191"/>
      <c r="P22" s="193"/>
    </row>
    <row r="23" spans="1:16" ht="13.5" customHeight="1" x14ac:dyDescent="0.2">
      <c r="A23" s="174"/>
      <c r="B23" s="175"/>
      <c r="C23" s="176"/>
      <c r="D23" s="177"/>
      <c r="E23" s="178"/>
      <c r="F23" s="179"/>
      <c r="G23" s="180"/>
      <c r="H23" s="194"/>
      <c r="I23" s="181"/>
      <c r="J23" s="182"/>
      <c r="K23" s="183"/>
      <c r="L23" s="189"/>
      <c r="M23" s="190"/>
      <c r="N23" s="182"/>
      <c r="O23" s="191"/>
      <c r="P23" s="193"/>
    </row>
    <row r="24" spans="1:16" ht="13.5" customHeight="1" x14ac:dyDescent="0.2">
      <c r="A24" s="174"/>
      <c r="B24" s="175"/>
      <c r="C24" s="176"/>
      <c r="D24" s="177"/>
      <c r="E24" s="178"/>
      <c r="F24" s="179"/>
      <c r="G24" s="180"/>
      <c r="H24" s="194"/>
      <c r="I24" s="181"/>
      <c r="J24" s="182"/>
      <c r="K24" s="183"/>
      <c r="L24" s="189"/>
      <c r="M24" s="190"/>
      <c r="N24" s="182"/>
      <c r="O24" s="191"/>
      <c r="P24" s="193"/>
    </row>
    <row r="25" spans="1:16" ht="13.5" customHeight="1" x14ac:dyDescent="0.2">
      <c r="A25" s="174"/>
      <c r="B25" s="175"/>
      <c r="C25" s="176"/>
      <c r="D25" s="177"/>
      <c r="E25" s="178"/>
      <c r="F25" s="179"/>
      <c r="G25" s="180"/>
      <c r="H25" s="194"/>
      <c r="I25" s="181"/>
      <c r="J25" s="182"/>
      <c r="K25" s="183"/>
      <c r="L25" s="189"/>
      <c r="M25" s="190"/>
      <c r="N25" s="182"/>
      <c r="O25" s="191"/>
      <c r="P25" s="193"/>
    </row>
    <row r="26" spans="1:16" ht="13.5" customHeight="1" x14ac:dyDescent="0.2">
      <c r="A26" s="174"/>
      <c r="B26" s="175"/>
      <c r="C26" s="176"/>
      <c r="D26" s="177"/>
      <c r="E26" s="178"/>
      <c r="F26" s="179"/>
      <c r="G26" s="180"/>
      <c r="H26" s="194"/>
      <c r="I26" s="181"/>
      <c r="J26" s="182"/>
      <c r="K26" s="183"/>
      <c r="L26" s="189"/>
      <c r="M26" s="190"/>
      <c r="N26" s="182"/>
      <c r="O26" s="191"/>
      <c r="P26" s="193"/>
    </row>
    <row r="27" spans="1:16" ht="13.5" customHeight="1" x14ac:dyDescent="0.2">
      <c r="A27" s="174"/>
      <c r="B27" s="175"/>
      <c r="C27" s="176"/>
      <c r="D27" s="177"/>
      <c r="E27" s="178"/>
      <c r="F27" s="179"/>
      <c r="G27" s="180"/>
      <c r="H27" s="194"/>
      <c r="I27" s="181"/>
      <c r="J27" s="182"/>
      <c r="K27" s="183"/>
      <c r="L27" s="189"/>
      <c r="M27" s="190"/>
      <c r="N27" s="182"/>
      <c r="O27" s="191"/>
      <c r="P27" s="193"/>
    </row>
    <row r="28" spans="1:16" ht="13.5" customHeight="1" x14ac:dyDescent="0.2">
      <c r="A28" s="174"/>
      <c r="B28" s="175"/>
      <c r="C28" s="176"/>
      <c r="D28" s="177"/>
      <c r="E28" s="178"/>
      <c r="F28" s="179"/>
      <c r="G28" s="180"/>
      <c r="H28" s="194"/>
      <c r="I28" s="181"/>
      <c r="J28" s="182"/>
      <c r="K28" s="183"/>
      <c r="L28" s="189"/>
      <c r="M28" s="190"/>
      <c r="N28" s="182"/>
      <c r="O28" s="191"/>
      <c r="P28" s="193"/>
    </row>
    <row r="29" spans="1:16" ht="13.5" customHeight="1" x14ac:dyDescent="0.2">
      <c r="A29" s="174"/>
      <c r="B29" s="175"/>
      <c r="C29" s="176"/>
      <c r="D29" s="177"/>
      <c r="E29" s="178"/>
      <c r="F29" s="179"/>
      <c r="G29" s="180"/>
      <c r="H29" s="194"/>
      <c r="I29" s="181"/>
      <c r="J29" s="182"/>
      <c r="K29" s="183"/>
      <c r="L29" s="189"/>
      <c r="M29" s="190"/>
      <c r="N29" s="182"/>
      <c r="O29" s="191"/>
      <c r="P29" s="193"/>
    </row>
    <row r="30" spans="1:16" ht="13.5" customHeight="1" x14ac:dyDescent="0.2">
      <c r="A30" s="174"/>
      <c r="B30" s="175"/>
      <c r="C30" s="176"/>
      <c r="D30" s="177"/>
      <c r="E30" s="195"/>
      <c r="F30" s="196"/>
      <c r="G30" s="180"/>
      <c r="H30" s="197"/>
      <c r="I30" s="181"/>
      <c r="J30" s="198"/>
      <c r="K30" s="199"/>
      <c r="L30" s="189"/>
      <c r="M30" s="190"/>
      <c r="N30" s="182"/>
      <c r="O30" s="200"/>
      <c r="P30" s="201"/>
    </row>
    <row r="31" spans="1:16" ht="13.5" customHeight="1" x14ac:dyDescent="0.2">
      <c r="A31" s="174"/>
      <c r="B31" s="175"/>
      <c r="C31" s="176"/>
      <c r="D31" s="177"/>
      <c r="E31" s="195"/>
      <c r="F31" s="196"/>
      <c r="G31" s="180"/>
      <c r="H31" s="197"/>
      <c r="I31" s="181"/>
      <c r="J31" s="198"/>
      <c r="K31" s="199"/>
      <c r="L31" s="189"/>
      <c r="M31" s="190"/>
      <c r="N31" s="182"/>
      <c r="O31" s="200"/>
      <c r="P31" s="201"/>
    </row>
    <row r="32" spans="1:16" ht="13.5" customHeight="1" x14ac:dyDescent="0.2">
      <c r="A32" s="174"/>
      <c r="B32" s="175"/>
      <c r="C32" s="176"/>
      <c r="D32" s="177"/>
      <c r="E32" s="195"/>
      <c r="F32" s="196"/>
      <c r="G32" s="180"/>
      <c r="H32" s="197"/>
      <c r="I32" s="181"/>
      <c r="J32" s="198"/>
      <c r="K32" s="199"/>
      <c r="L32" s="189"/>
      <c r="M32" s="190"/>
      <c r="N32" s="182"/>
      <c r="O32" s="200"/>
      <c r="P32" s="201"/>
    </row>
    <row r="33" spans="1:19" ht="13.5" customHeight="1" x14ac:dyDescent="0.2">
      <c r="A33" s="174"/>
      <c r="B33" s="175"/>
      <c r="C33" s="176"/>
      <c r="D33" s="177"/>
      <c r="E33" s="195"/>
      <c r="F33" s="196"/>
      <c r="G33" s="180"/>
      <c r="H33" s="197"/>
      <c r="I33" s="181"/>
      <c r="J33" s="198"/>
      <c r="K33" s="199"/>
      <c r="L33" s="189"/>
      <c r="M33" s="190"/>
      <c r="N33" s="182"/>
      <c r="O33" s="200"/>
      <c r="P33" s="201"/>
    </row>
    <row r="34" spans="1:19" ht="13.5" customHeight="1" x14ac:dyDescent="0.2">
      <c r="A34" s="174"/>
      <c r="B34" s="175"/>
      <c r="C34" s="176"/>
      <c r="D34" s="177"/>
      <c r="E34" s="195"/>
      <c r="F34" s="196"/>
      <c r="G34" s="180"/>
      <c r="H34" s="197"/>
      <c r="I34" s="181"/>
      <c r="J34" s="198"/>
      <c r="K34" s="199"/>
      <c r="L34" s="189"/>
      <c r="M34" s="190"/>
      <c r="N34" s="182"/>
      <c r="O34" s="200"/>
      <c r="P34" s="201"/>
    </row>
    <row r="35" spans="1:19" ht="13.5" customHeight="1" x14ac:dyDescent="0.2">
      <c r="A35" s="174"/>
      <c r="B35" s="175"/>
      <c r="C35" s="176"/>
      <c r="D35" s="177"/>
      <c r="E35" s="195"/>
      <c r="F35" s="196"/>
      <c r="G35" s="180"/>
      <c r="H35" s="197"/>
      <c r="I35" s="181"/>
      <c r="J35" s="198"/>
      <c r="K35" s="199"/>
      <c r="L35" s="189"/>
      <c r="M35" s="190"/>
      <c r="N35" s="182"/>
      <c r="O35" s="200"/>
      <c r="P35" s="201"/>
    </row>
    <row r="36" spans="1:19" ht="13.5" customHeight="1" x14ac:dyDescent="0.2">
      <c r="A36" s="174"/>
      <c r="B36" s="175"/>
      <c r="C36" s="176"/>
      <c r="D36" s="177"/>
      <c r="E36" s="195"/>
      <c r="F36" s="196"/>
      <c r="G36" s="180"/>
      <c r="H36" s="197"/>
      <c r="I36" s="181"/>
      <c r="J36" s="198"/>
      <c r="K36" s="199"/>
      <c r="L36" s="189"/>
      <c r="M36" s="190"/>
      <c r="N36" s="182"/>
      <c r="O36" s="200"/>
      <c r="P36" s="201"/>
    </row>
    <row r="37" spans="1:19" ht="13.5" customHeight="1" x14ac:dyDescent="0.2">
      <c r="A37" s="174"/>
      <c r="B37" s="175"/>
      <c r="C37" s="176"/>
      <c r="D37" s="177"/>
      <c r="E37" s="195"/>
      <c r="F37" s="196"/>
      <c r="G37" s="180"/>
      <c r="H37" s="197"/>
      <c r="I37" s="181"/>
      <c r="J37" s="198"/>
      <c r="K37" s="199"/>
      <c r="L37" s="189"/>
      <c r="M37" s="190"/>
      <c r="N37" s="182"/>
      <c r="O37" s="200"/>
      <c r="P37" s="201"/>
    </row>
    <row r="38" spans="1:19" ht="13.5" customHeight="1" x14ac:dyDescent="0.2">
      <c r="A38" s="174"/>
      <c r="B38" s="175"/>
      <c r="C38" s="176"/>
      <c r="D38" s="177"/>
      <c r="E38" s="195"/>
      <c r="F38" s="196"/>
      <c r="G38" s="180"/>
      <c r="H38" s="197"/>
      <c r="I38" s="181"/>
      <c r="J38" s="198"/>
      <c r="K38" s="199"/>
      <c r="L38" s="189"/>
      <c r="M38" s="190"/>
      <c r="N38" s="182"/>
      <c r="O38" s="200"/>
      <c r="P38" s="201"/>
    </row>
    <row r="39" spans="1:19" ht="13.5" customHeight="1" x14ac:dyDescent="0.2">
      <c r="A39" s="174"/>
      <c r="B39" s="175"/>
      <c r="C39" s="176"/>
      <c r="D39" s="177"/>
      <c r="E39" s="195"/>
      <c r="F39" s="196"/>
      <c r="G39" s="180"/>
      <c r="H39" s="197"/>
      <c r="I39" s="181"/>
      <c r="J39" s="198"/>
      <c r="K39" s="199"/>
      <c r="L39" s="189"/>
      <c r="M39" s="190"/>
      <c r="N39" s="182"/>
      <c r="O39" s="200"/>
      <c r="P39" s="201"/>
    </row>
    <row r="40" spans="1:19" ht="13.5" customHeight="1" x14ac:dyDescent="0.2">
      <c r="A40" s="174"/>
      <c r="B40" s="175"/>
      <c r="C40" s="176"/>
      <c r="D40" s="177"/>
      <c r="E40" s="195"/>
      <c r="F40" s="196"/>
      <c r="G40" s="180"/>
      <c r="H40" s="197"/>
      <c r="I40" s="181"/>
      <c r="J40" s="198"/>
      <c r="K40" s="199"/>
      <c r="L40" s="189"/>
      <c r="M40" s="190"/>
      <c r="N40" s="182"/>
      <c r="O40" s="200"/>
      <c r="P40" s="201"/>
    </row>
    <row r="41" spans="1:19" ht="13.5" customHeight="1" x14ac:dyDescent="0.2">
      <c r="A41" s="174"/>
      <c r="B41" s="175"/>
      <c r="C41" s="176"/>
      <c r="D41" s="177"/>
      <c r="E41" s="195"/>
      <c r="F41" s="196"/>
      <c r="G41" s="180"/>
      <c r="H41" s="197"/>
      <c r="I41" s="181"/>
      <c r="J41" s="198"/>
      <c r="K41" s="199"/>
      <c r="L41" s="189"/>
      <c r="M41" s="190"/>
      <c r="N41" s="182"/>
      <c r="O41" s="200"/>
      <c r="P41" s="201"/>
    </row>
    <row r="42" spans="1:19" ht="12.6" customHeight="1" x14ac:dyDescent="0.2">
      <c r="A42" s="202"/>
      <c r="B42" s="203"/>
      <c r="C42" s="204"/>
      <c r="D42" s="205"/>
      <c r="E42" s="206"/>
      <c r="F42" s="207"/>
      <c r="G42" s="180"/>
      <c r="H42" s="208"/>
      <c r="I42" s="181"/>
      <c r="J42" s="209"/>
      <c r="K42" s="210"/>
      <c r="L42" s="211"/>
      <c r="M42" s="212"/>
      <c r="N42" s="209"/>
      <c r="O42" s="213"/>
      <c r="P42" s="214"/>
    </row>
    <row r="43" spans="1:19" ht="12.6" customHeight="1" x14ac:dyDescent="0.2">
      <c r="A43" s="102"/>
      <c r="B43" s="65"/>
      <c r="C43" s="65"/>
      <c r="D43" s="65"/>
      <c r="E43" s="65"/>
      <c r="F43" s="65"/>
      <c r="G43" s="126"/>
      <c r="H43" s="65"/>
      <c r="I43" s="65"/>
      <c r="J43" s="65"/>
      <c r="K43" s="65"/>
      <c r="L43" s="65"/>
      <c r="M43" s="65"/>
      <c r="N43" s="65"/>
      <c r="O43" s="65"/>
      <c r="P43" s="65"/>
    </row>
    <row r="44" spans="1:19" ht="13.5" customHeight="1" x14ac:dyDescent="0.2">
      <c r="A44" s="59" t="s">
        <v>75</v>
      </c>
      <c r="B44" s="57"/>
      <c r="C44" s="58"/>
      <c r="D44" s="58"/>
      <c r="E44" s="58"/>
      <c r="F44" s="58"/>
      <c r="G44" s="127"/>
      <c r="H44" s="59" t="s">
        <v>77</v>
      </c>
      <c r="I44" s="59"/>
      <c r="J44" s="58"/>
      <c r="K44" s="59" t="s">
        <v>78</v>
      </c>
      <c r="O44" s="90"/>
      <c r="P44" s="59"/>
      <c r="Q44" s="58"/>
      <c r="R44" s="58"/>
      <c r="S44" s="58"/>
    </row>
    <row r="45" spans="1:19" ht="13.5" customHeight="1" x14ac:dyDescent="0.2">
      <c r="A45" s="59"/>
      <c r="B45" s="57"/>
      <c r="C45" s="58"/>
      <c r="D45" s="58"/>
      <c r="E45" s="58"/>
      <c r="F45" s="58"/>
      <c r="G45" s="127"/>
      <c r="H45" s="59"/>
      <c r="I45" s="59"/>
      <c r="J45" s="58"/>
      <c r="K45" s="80"/>
      <c r="O45" s="58"/>
      <c r="P45" s="59"/>
      <c r="Q45" s="58"/>
      <c r="R45" s="58"/>
      <c r="S45" s="58"/>
    </row>
    <row r="46" spans="1:19" ht="13.5" customHeight="1" x14ac:dyDescent="0.2">
      <c r="A46" s="57" t="s">
        <v>70</v>
      </c>
      <c r="B46" s="57"/>
      <c r="C46" s="57"/>
      <c r="D46" s="141"/>
      <c r="G46" s="128"/>
      <c r="H46" s="57" t="s">
        <v>70</v>
      </c>
      <c r="I46" s="57"/>
      <c r="J46" s="57"/>
      <c r="K46" s="57" t="s">
        <v>70</v>
      </c>
      <c r="L46" s="139"/>
      <c r="M46" s="139"/>
      <c r="N46" s="139"/>
      <c r="O46" s="57"/>
      <c r="P46" s="57"/>
      <c r="Q46" s="57"/>
      <c r="R46" s="58"/>
      <c r="S46" s="58"/>
    </row>
    <row r="47" spans="1:19" ht="13.5" customHeight="1" x14ac:dyDescent="0.2">
      <c r="A47" s="138"/>
      <c r="B47" s="57"/>
      <c r="C47" s="57"/>
      <c r="D47" s="141"/>
      <c r="G47" s="128"/>
      <c r="H47" s="138"/>
      <c r="I47" s="57"/>
      <c r="J47" s="57"/>
      <c r="K47" s="138"/>
      <c r="L47" s="139"/>
      <c r="M47" s="139"/>
      <c r="N47" s="139"/>
      <c r="O47" s="57"/>
      <c r="P47" s="57"/>
      <c r="Q47" s="57"/>
      <c r="R47" s="58"/>
      <c r="S47" s="58"/>
    </row>
    <row r="48" spans="1:19" ht="13.5" customHeight="1" x14ac:dyDescent="0.2">
      <c r="A48" s="57"/>
      <c r="B48" s="57"/>
      <c r="C48" s="57"/>
      <c r="D48" s="57"/>
      <c r="G48" s="128"/>
      <c r="H48" s="57"/>
      <c r="I48" s="57"/>
      <c r="J48" s="57"/>
      <c r="K48" s="57"/>
      <c r="L48" s="57"/>
      <c r="M48" s="57"/>
      <c r="N48" s="57"/>
      <c r="O48" s="57"/>
      <c r="P48" s="57"/>
      <c r="Q48" s="57"/>
      <c r="R48" s="58"/>
      <c r="S48" s="58"/>
    </row>
    <row r="49" spans="1:19" ht="13.5" customHeight="1" x14ac:dyDescent="0.2">
      <c r="A49" s="138"/>
      <c r="B49" s="57"/>
      <c r="C49" s="57"/>
      <c r="G49" s="127"/>
      <c r="H49" s="138"/>
      <c r="K49" s="138"/>
      <c r="P49" s="57"/>
      <c r="Q49" s="57"/>
      <c r="R49" s="58"/>
      <c r="S49" s="58"/>
    </row>
    <row r="50" spans="1:19" ht="13.5" customHeight="1" x14ac:dyDescent="0.2">
      <c r="A50" s="138"/>
      <c r="B50" s="57"/>
      <c r="C50" s="57"/>
      <c r="G50" s="127"/>
      <c r="H50" s="138"/>
      <c r="K50" s="138"/>
      <c r="P50" s="57"/>
      <c r="Q50" s="57"/>
      <c r="R50" s="58"/>
      <c r="S50" s="58"/>
    </row>
    <row r="51" spans="1:19" ht="13.5" customHeight="1" x14ac:dyDescent="0.2">
      <c r="A51" s="57"/>
      <c r="B51" s="57"/>
      <c r="C51" s="57"/>
      <c r="G51" s="127"/>
      <c r="H51" s="57"/>
      <c r="K51" s="138"/>
      <c r="P51" s="57"/>
      <c r="Q51" s="57"/>
      <c r="R51" s="58"/>
      <c r="S51" s="58"/>
    </row>
    <row r="53" spans="1:19" ht="13.5" customHeight="1" x14ac:dyDescent="0.2">
      <c r="A53" s="57" t="s">
        <v>76</v>
      </c>
      <c r="B53" s="57"/>
      <c r="C53" s="57"/>
      <c r="G53" s="127"/>
      <c r="H53" s="57" t="s">
        <v>76</v>
      </c>
      <c r="K53" s="57" t="s">
        <v>76</v>
      </c>
      <c r="P53" s="57"/>
      <c r="Q53" s="57"/>
      <c r="R53" s="58"/>
      <c r="S53" s="58"/>
    </row>
    <row r="54" spans="1:19" s="100" customFormat="1" ht="12" x14ac:dyDescent="0.2"/>
    <row r="55" spans="1:19" s="100" customFormat="1" ht="12" x14ac:dyDescent="0.2">
      <c r="H55" s="101"/>
      <c r="I55" s="101"/>
      <c r="J55" s="101"/>
      <c r="K55" s="101"/>
      <c r="M55" s="101"/>
    </row>
  </sheetData>
  <sheetProtection password="CC55" sheet="1" objects="1" scenarios="1"/>
  <mergeCells count="5">
    <mergeCell ref="C9:D9"/>
    <mergeCell ref="E9:F9"/>
    <mergeCell ref="E8:F8"/>
    <mergeCell ref="L8:N8"/>
    <mergeCell ref="F4:G4"/>
  </mergeCells>
  <phoneticPr fontId="0" type="noConversion"/>
  <printOptions gridLinesSet="0"/>
  <pageMargins left="0.74803149606299213" right="0.78740157480314965" top="0.86614173228346458" bottom="0.78740157480314965" header="0.51181102362204722" footer="0.59055118110236227"/>
  <pageSetup paperSize="9" scale="64" orientation="landscape" r:id="rId1"/>
  <headerFooter alignWithMargins="0">
    <oddHeader xml:space="preserve">&amp;L&amp;"CorpoA,Standard"&amp;16EGSZ &amp;"CorpoS,Standard"&amp;8Wirtschaftsprüfer | Steuerberater | Rechtsanwälte&amp;R&amp;"CorpoS,Standard"&amp;12
</oddHeader>
    <oddFooter>&amp;L&amp;"CorpoS,Standard"&amp;8&amp;D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showZeros="0" zoomScale="125" workbookViewId="0">
      <pane ySplit="9" topLeftCell="A10" activePane="bottomLeft" state="frozenSplit"/>
      <selection pane="bottomLeft" activeCell="D17" sqref="D17"/>
    </sheetView>
  </sheetViews>
  <sheetFormatPr baseColWidth="10" defaultRowHeight="12.75" x14ac:dyDescent="0.2"/>
  <cols>
    <col min="1" max="2" width="7.7109375" style="3" customWidth="1"/>
    <col min="3" max="3" width="21.7109375" style="3" customWidth="1"/>
    <col min="4" max="7" width="7.7109375" style="3" customWidth="1"/>
    <col min="8" max="8" width="10.7109375" style="3" customWidth="1"/>
    <col min="9" max="9" width="12.28515625" style="3" customWidth="1"/>
    <col min="10" max="13" width="14.7109375" style="3" customWidth="1"/>
    <col min="14" max="14" width="33.7109375" style="3" customWidth="1"/>
    <col min="15" max="15" width="8.28515625" style="3" customWidth="1"/>
    <col min="16" max="16" width="8.7109375" style="3" customWidth="1"/>
    <col min="17" max="237" width="15.7109375" style="3" customWidth="1"/>
    <col min="238" max="16384" width="11.42578125" style="3"/>
  </cols>
  <sheetData>
    <row r="1" spans="1:15" ht="15.75" x14ac:dyDescent="0.25">
      <c r="A1" s="2" t="str">
        <f>'EGSZ TEC'!A1</f>
        <v>TRAVEL EXPENSE REPORT (GERMANY) 2016</v>
      </c>
      <c r="B1" s="2"/>
    </row>
    <row r="2" spans="1:15" ht="6" customHeight="1" x14ac:dyDescent="0.2"/>
    <row r="3" spans="1:15" x14ac:dyDescent="0.2">
      <c r="A3" s="3" t="s">
        <v>81</v>
      </c>
      <c r="C3" s="4">
        <f>'DATA INPUT MASK'!$B$12</f>
        <v>42401</v>
      </c>
      <c r="D3" s="5"/>
      <c r="F3" s="6"/>
      <c r="G3" s="7"/>
      <c r="H3" s="7"/>
    </row>
    <row r="4" spans="1:15" s="86" customFormat="1" ht="6" customHeight="1" x14ac:dyDescent="0.2">
      <c r="A4" s="3"/>
      <c r="B4" s="3"/>
      <c r="C4" s="3"/>
      <c r="D4" s="3"/>
      <c r="E4" s="3"/>
      <c r="F4" s="5"/>
      <c r="G4" s="7"/>
      <c r="H4" s="7"/>
      <c r="I4" s="3"/>
      <c r="J4" s="3"/>
      <c r="K4" s="3"/>
      <c r="L4" s="3"/>
      <c r="M4" s="3"/>
      <c r="N4" s="3"/>
      <c r="O4" s="3"/>
    </row>
    <row r="5" spans="1:15" s="86" customFormat="1" x14ac:dyDescent="0.2">
      <c r="A5" s="3" t="s">
        <v>3</v>
      </c>
      <c r="B5" s="3"/>
      <c r="C5" s="8" t="str">
        <f>'DATA INPUT MASK'!$C$6&amp;" "&amp;'DATA INPUT MASK'!$C$4</f>
        <v>Peter Smith</v>
      </c>
      <c r="D5" s="5"/>
      <c r="E5" s="5"/>
      <c r="F5" s="5"/>
      <c r="G5" s="7"/>
      <c r="H5" s="7"/>
      <c r="I5" s="3"/>
      <c r="J5" s="3"/>
      <c r="K5" s="3"/>
      <c r="L5" s="3"/>
      <c r="M5" s="3"/>
      <c r="N5" s="3"/>
      <c r="O5" s="3"/>
    </row>
    <row r="6" spans="1:15" s="86" customFormat="1" x14ac:dyDescent="0.2">
      <c r="A6" s="3"/>
      <c r="B6" s="3"/>
      <c r="C6" s="3"/>
      <c r="D6" s="3"/>
      <c r="E6" s="3"/>
      <c r="F6" s="3"/>
      <c r="G6" s="3"/>
      <c r="H6" s="3"/>
      <c r="I6" s="3"/>
      <c r="J6" s="3"/>
      <c r="K6" s="3"/>
      <c r="L6" s="3"/>
      <c r="M6" s="3"/>
      <c r="N6" s="3"/>
      <c r="O6" s="3"/>
    </row>
    <row r="7" spans="1:15" s="87" customFormat="1" ht="45.75" customHeight="1" x14ac:dyDescent="0.2">
      <c r="A7" s="144" t="s">
        <v>61</v>
      </c>
      <c r="B7" s="110" t="s">
        <v>70</v>
      </c>
      <c r="C7" s="112" t="s">
        <v>83</v>
      </c>
      <c r="D7" s="171" t="s">
        <v>84</v>
      </c>
      <c r="E7" s="172"/>
      <c r="F7" s="173"/>
      <c r="G7" s="164" t="s">
        <v>85</v>
      </c>
      <c r="H7" s="165"/>
      <c r="I7" s="32" t="s">
        <v>86</v>
      </c>
      <c r="J7" s="32" t="s">
        <v>87</v>
      </c>
      <c r="K7" s="144" t="s">
        <v>88</v>
      </c>
      <c r="L7" s="144" t="s">
        <v>89</v>
      </c>
      <c r="M7" s="68" t="s">
        <v>90</v>
      </c>
      <c r="N7" s="68" t="s">
        <v>91</v>
      </c>
      <c r="O7" s="68" t="s">
        <v>92</v>
      </c>
    </row>
    <row r="8" spans="1:15" s="87" customFormat="1" ht="8.25" customHeight="1" x14ac:dyDescent="0.2">
      <c r="A8" s="27"/>
      <c r="B8" s="111"/>
      <c r="C8" s="109"/>
      <c r="D8" s="25"/>
      <c r="E8" s="26"/>
      <c r="F8" s="26"/>
      <c r="G8" s="27"/>
      <c r="H8" s="28"/>
      <c r="I8" s="10"/>
      <c r="J8" s="60"/>
      <c r="K8" s="29"/>
      <c r="L8" s="66"/>
      <c r="M8" s="70"/>
      <c r="N8" s="84"/>
      <c r="O8" s="84"/>
    </row>
    <row r="9" spans="1:15" s="87" customFormat="1" ht="30" customHeight="1" x14ac:dyDescent="0.2">
      <c r="A9" s="114"/>
      <c r="B9" s="115"/>
      <c r="C9" s="113"/>
      <c r="D9" s="9" t="s">
        <v>7</v>
      </c>
      <c r="E9" s="36" t="s">
        <v>8</v>
      </c>
      <c r="F9" s="36" t="s">
        <v>37</v>
      </c>
      <c r="G9" s="12" t="s">
        <v>9</v>
      </c>
      <c r="H9" s="149" t="s">
        <v>14</v>
      </c>
      <c r="I9" s="150" t="s">
        <v>14</v>
      </c>
      <c r="J9" s="12" t="s">
        <v>14</v>
      </c>
      <c r="K9" s="151" t="s">
        <v>14</v>
      </c>
      <c r="L9" s="152" t="s">
        <v>14</v>
      </c>
      <c r="M9" s="74" t="s">
        <v>14</v>
      </c>
      <c r="N9" s="85"/>
      <c r="O9" s="85"/>
    </row>
    <row r="10" spans="1:15" s="86" customFormat="1" ht="12.6" customHeight="1" x14ac:dyDescent="0.2">
      <c r="A10" s="73">
        <f>'EGSZ TEC'!A10</f>
        <v>1</v>
      </c>
      <c r="B10" s="72">
        <f>'EGSZ TEC'!B10</f>
        <v>42401</v>
      </c>
      <c r="C10" s="13" t="str">
        <f>'EGSZ TEC'!C10</f>
        <v>Frankfurt-Düsseldorf-Frankfurt</v>
      </c>
      <c r="D10" s="17">
        <f>'EGSZ TEC'!D10</f>
        <v>0.35416666666666669</v>
      </c>
      <c r="E10" s="18">
        <f>'EGSZ TEC'!E10</f>
        <v>0.97916666666666663</v>
      </c>
      <c r="F10" s="19">
        <f>'EGSZ TEC'!F10</f>
        <v>15</v>
      </c>
      <c r="G10" s="20">
        <f>'EGSZ TEC'!G10</f>
        <v>440</v>
      </c>
      <c r="H10" s="64">
        <f>'EGSZ TEC'!H10</f>
        <v>132</v>
      </c>
      <c r="I10" s="21">
        <f>'EGSZ TEC'!I10</f>
        <v>12</v>
      </c>
      <c r="J10" s="62">
        <f>'EGSZ TEC'!J10</f>
        <v>0</v>
      </c>
      <c r="K10" s="22">
        <f>'EGSZ TEC'!K10</f>
        <v>65</v>
      </c>
      <c r="L10" s="67">
        <f>'EGSZ TEC'!L10</f>
        <v>12.5</v>
      </c>
      <c r="M10" s="69">
        <f>'EGSZ TEC'!M10</f>
        <v>221.5</v>
      </c>
      <c r="N10" s="120" t="str">
        <f>'EGSZ TEC'!N10</f>
        <v>Christian Gerow/EGSZ</v>
      </c>
      <c r="O10" s="130">
        <f>'EGSZ TEC'!O10</f>
        <v>12345</v>
      </c>
    </row>
    <row r="11" spans="1:15" s="86" customFormat="1" ht="12.6" customHeight="1" x14ac:dyDescent="0.2">
      <c r="A11" s="73">
        <f>'EGSZ TEC'!A11</f>
        <v>2</v>
      </c>
      <c r="B11" s="72">
        <f>'EGSZ TEC'!B11</f>
        <v>42403</v>
      </c>
      <c r="C11" s="13" t="str">
        <f>'EGSZ TEC'!C11</f>
        <v>Frankfurt-Hamburg</v>
      </c>
      <c r="D11" s="17">
        <f>'EGSZ TEC'!D11</f>
        <v>0.91666666666666663</v>
      </c>
      <c r="E11" s="18">
        <f>'EGSZ TEC'!E11</f>
        <v>0</v>
      </c>
      <c r="F11" s="19">
        <f>'EGSZ TEC'!F11</f>
        <v>2.0000000000000009</v>
      </c>
      <c r="G11" s="20">
        <f>'EGSZ TEC'!G11</f>
        <v>5</v>
      </c>
      <c r="H11" s="64">
        <f>'EGSZ TEC'!H11</f>
        <v>1.5</v>
      </c>
      <c r="I11" s="21">
        <f>'EGSZ TEC'!I11</f>
        <v>12</v>
      </c>
      <c r="J11" s="62">
        <f>'EGSZ TEC'!J11</f>
        <v>0</v>
      </c>
      <c r="K11" s="22">
        <f>'EGSZ TEC'!K11</f>
        <v>0</v>
      </c>
      <c r="L11" s="67">
        <f>'EGSZ TEC'!L11</f>
        <v>25</v>
      </c>
      <c r="M11" s="69">
        <f>'EGSZ TEC'!M11</f>
        <v>38.5</v>
      </c>
      <c r="N11" s="120" t="str">
        <f>'EGSZ TEC'!N11</f>
        <v>Ben Wang/Wang Industries</v>
      </c>
      <c r="O11" s="130">
        <f>'EGSZ TEC'!O11</f>
        <v>0</v>
      </c>
    </row>
    <row r="12" spans="1:15" s="86" customFormat="1" ht="12.6" customHeight="1" x14ac:dyDescent="0.2">
      <c r="A12" s="73">
        <f>'EGSZ TEC'!A12</f>
        <v>0</v>
      </c>
      <c r="B12" s="72">
        <f>'EGSZ TEC'!B12</f>
        <v>42404</v>
      </c>
      <c r="C12" s="13" t="str">
        <f>'EGSZ TEC'!C12</f>
        <v>Hamburg</v>
      </c>
      <c r="D12" s="17">
        <f>'EGSZ TEC'!D12</f>
        <v>0</v>
      </c>
      <c r="E12" s="18">
        <f>'EGSZ TEC'!E12</f>
        <v>0</v>
      </c>
      <c r="F12" s="19">
        <f>'EGSZ TEC'!F12</f>
        <v>24</v>
      </c>
      <c r="G12" s="20">
        <f>'EGSZ TEC'!G12</f>
        <v>0</v>
      </c>
      <c r="H12" s="64">
        <f>'EGSZ TEC'!H12</f>
        <v>0</v>
      </c>
      <c r="I12" s="21">
        <f>'EGSZ TEC'!I12</f>
        <v>9.5999999999999979</v>
      </c>
      <c r="J12" s="62">
        <f>'EGSZ TEC'!J12</f>
        <v>0</v>
      </c>
      <c r="K12" s="22">
        <f>'EGSZ TEC'!K12</f>
        <v>0</v>
      </c>
      <c r="L12" s="67">
        <f>'EGSZ TEC'!L12</f>
        <v>45</v>
      </c>
      <c r="M12" s="69">
        <f>'EGSZ TEC'!M12</f>
        <v>54.599999999999994</v>
      </c>
      <c r="N12" s="120">
        <f>'EGSZ TEC'!N12</f>
        <v>0</v>
      </c>
      <c r="O12" s="130">
        <f>'EGSZ TEC'!O12</f>
        <v>0</v>
      </c>
    </row>
    <row r="13" spans="1:15" s="86" customFormat="1" ht="12.6" customHeight="1" x14ac:dyDescent="0.2">
      <c r="A13" s="73">
        <f>'EGSZ TEC'!A13</f>
        <v>0</v>
      </c>
      <c r="B13" s="72">
        <f>'EGSZ TEC'!B13</f>
        <v>42405</v>
      </c>
      <c r="C13" s="13" t="str">
        <f>'EGSZ TEC'!C13</f>
        <v>Hamburg-Frankfurt</v>
      </c>
      <c r="D13" s="17">
        <f>'EGSZ TEC'!D13</f>
        <v>0</v>
      </c>
      <c r="E13" s="18">
        <f>'EGSZ TEC'!E13</f>
        <v>0.3125</v>
      </c>
      <c r="F13" s="19">
        <f>'EGSZ TEC'!F13</f>
        <v>7.5</v>
      </c>
      <c r="G13" s="20">
        <f>'EGSZ TEC'!G13</f>
        <v>5</v>
      </c>
      <c r="H13" s="64">
        <f>'EGSZ TEC'!H13</f>
        <v>1.5</v>
      </c>
      <c r="I13" s="21">
        <f>'EGSZ TEC'!I13</f>
        <v>7.1999999999999993</v>
      </c>
      <c r="J13" s="62">
        <f>'EGSZ TEC'!J13</f>
        <v>240</v>
      </c>
      <c r="K13" s="22">
        <f>'EGSZ TEC'!K13</f>
        <v>0</v>
      </c>
      <c r="L13" s="67">
        <f>'EGSZ TEC'!L13</f>
        <v>150</v>
      </c>
      <c r="M13" s="69">
        <f>'EGSZ TEC'!M13</f>
        <v>398.7</v>
      </c>
      <c r="N13" s="120">
        <f>'EGSZ TEC'!N13</f>
        <v>0</v>
      </c>
      <c r="O13" s="130">
        <f>'EGSZ TEC'!O13</f>
        <v>0</v>
      </c>
    </row>
    <row r="14" spans="1:15" s="86" customFormat="1" ht="12.6" customHeight="1" x14ac:dyDescent="0.2">
      <c r="A14" s="73">
        <f>'EGSZ TEC'!A14</f>
        <v>0</v>
      </c>
      <c r="B14" s="72">
        <f>'EGSZ TEC'!B14</f>
        <v>0</v>
      </c>
      <c r="C14" s="13">
        <f>'EGSZ TEC'!C14</f>
        <v>0</v>
      </c>
      <c r="D14" s="17">
        <f>'EGSZ TEC'!D14</f>
        <v>0</v>
      </c>
      <c r="E14" s="18">
        <f>'EGSZ TEC'!E14</f>
        <v>0</v>
      </c>
      <c r="F14" s="19">
        <f>'EGSZ TEC'!F14</f>
        <v>0</v>
      </c>
      <c r="G14" s="20">
        <f>'EGSZ TEC'!G14</f>
        <v>0</v>
      </c>
      <c r="H14" s="64">
        <f>'EGSZ TEC'!H14</f>
        <v>0</v>
      </c>
      <c r="I14" s="21">
        <f>'EGSZ TEC'!I14</f>
        <v>0</v>
      </c>
      <c r="J14" s="62">
        <f>'EGSZ TEC'!J14</f>
        <v>0</v>
      </c>
      <c r="K14" s="22">
        <f>'EGSZ TEC'!K14</f>
        <v>0</v>
      </c>
      <c r="L14" s="67">
        <f>'EGSZ TEC'!L14</f>
        <v>0</v>
      </c>
      <c r="M14" s="69">
        <f>'EGSZ TEC'!M14</f>
        <v>0</v>
      </c>
      <c r="N14" s="120">
        <f>'EGSZ TEC'!N14</f>
        <v>0</v>
      </c>
      <c r="O14" s="130">
        <f>'EGSZ TEC'!O14</f>
        <v>0</v>
      </c>
    </row>
    <row r="15" spans="1:15" s="86" customFormat="1" ht="12.6" customHeight="1" x14ac:dyDescent="0.2">
      <c r="A15" s="73">
        <f>'EGSZ TEC'!A15</f>
        <v>3</v>
      </c>
      <c r="B15" s="72">
        <f>'EGSZ TEC'!B15</f>
        <v>42417</v>
      </c>
      <c r="C15" s="13" t="str">
        <f>'EGSZ TEC'!C15</f>
        <v>Düsseldorf-Köln-Düsseldorf</v>
      </c>
      <c r="D15" s="17">
        <f>'EGSZ TEC'!D15</f>
        <v>0.83333333333333337</v>
      </c>
      <c r="E15" s="18">
        <f>'EGSZ TEC'!E15</f>
        <v>0.20833333333333334</v>
      </c>
      <c r="F15" s="19">
        <f>'EGSZ TEC'!F15</f>
        <v>9</v>
      </c>
      <c r="G15" s="20">
        <f>'EGSZ TEC'!G15</f>
        <v>82</v>
      </c>
      <c r="H15" s="64">
        <f>'EGSZ TEC'!H15</f>
        <v>24.599999999999998</v>
      </c>
      <c r="I15" s="21">
        <f>'EGSZ TEC'!I15</f>
        <v>12</v>
      </c>
      <c r="J15" s="62">
        <f>'EGSZ TEC'!J15</f>
        <v>0</v>
      </c>
      <c r="K15" s="22">
        <f>'EGSZ TEC'!K15</f>
        <v>0</v>
      </c>
      <c r="L15" s="67">
        <f>'EGSZ TEC'!L15</f>
        <v>8.4</v>
      </c>
      <c r="M15" s="69">
        <f>'EGSZ TEC'!M15</f>
        <v>44.999999999999993</v>
      </c>
      <c r="N15" s="120" t="str">
        <f>'EGSZ TEC'!N15</f>
        <v>Nachtdienst Eilig GmbH</v>
      </c>
      <c r="O15" s="130">
        <f>'EGSZ TEC'!O15</f>
        <v>0</v>
      </c>
    </row>
    <row r="16" spans="1:15" s="86" customFormat="1" ht="12.6" customHeight="1" x14ac:dyDescent="0.2">
      <c r="A16" s="73">
        <f>'EGSZ TEC'!A16</f>
        <v>0</v>
      </c>
      <c r="B16" s="72">
        <f>'EGSZ TEC'!B16</f>
        <v>0</v>
      </c>
      <c r="C16" s="13">
        <f>'EGSZ TEC'!C16</f>
        <v>0</v>
      </c>
      <c r="D16" s="17">
        <f>'EGSZ TEC'!D16</f>
        <v>0</v>
      </c>
      <c r="E16" s="18">
        <f>'EGSZ TEC'!E16</f>
        <v>0</v>
      </c>
      <c r="F16" s="19">
        <f>'EGSZ TEC'!F16</f>
        <v>0</v>
      </c>
      <c r="G16" s="20">
        <f>'EGSZ TEC'!G16</f>
        <v>0</v>
      </c>
      <c r="H16" s="64">
        <f>'EGSZ TEC'!H16</f>
        <v>0</v>
      </c>
      <c r="I16" s="21">
        <f>'EGSZ TEC'!I16</f>
        <v>0</v>
      </c>
      <c r="J16" s="62">
        <f>'EGSZ TEC'!J16</f>
        <v>0</v>
      </c>
      <c r="K16" s="22">
        <f>'EGSZ TEC'!K16</f>
        <v>0</v>
      </c>
      <c r="L16" s="67">
        <f>'EGSZ TEC'!L16</f>
        <v>0</v>
      </c>
      <c r="M16" s="69">
        <f>'EGSZ TEC'!M16</f>
        <v>0</v>
      </c>
      <c r="N16" s="120">
        <f>'EGSZ TEC'!N16</f>
        <v>0</v>
      </c>
      <c r="O16" s="130">
        <f>'EGSZ TEC'!O16</f>
        <v>0</v>
      </c>
    </row>
    <row r="17" spans="1:15" s="86" customFormat="1" ht="12.6" customHeight="1" x14ac:dyDescent="0.2">
      <c r="A17" s="73">
        <f>'EGSZ TEC'!A17</f>
        <v>4</v>
      </c>
      <c r="B17" s="72">
        <f>'EGSZ TEC'!B17</f>
        <v>42418</v>
      </c>
      <c r="C17" s="13" t="str">
        <f>'EGSZ TEC'!C17</f>
        <v>Frankfurt-Düsseldorf-Frankfurt</v>
      </c>
      <c r="D17" s="17">
        <f>'EGSZ TEC'!D17</f>
        <v>0.375</v>
      </c>
      <c r="E17" s="18">
        <f>'EGSZ TEC'!E17</f>
        <v>0.70833333333333337</v>
      </c>
      <c r="F17" s="19">
        <f>'EGSZ TEC'!F17</f>
        <v>8</v>
      </c>
      <c r="G17" s="20">
        <f>'EGSZ TEC'!G17</f>
        <v>440</v>
      </c>
      <c r="H17" s="64">
        <f>'EGSZ TEC'!H17</f>
        <v>132</v>
      </c>
      <c r="I17" s="21">
        <f>'EGSZ TEC'!I17</f>
        <v>0</v>
      </c>
      <c r="J17" s="62">
        <f>'EGSZ TEC'!J17</f>
        <v>0</v>
      </c>
      <c r="K17" s="22">
        <f>'EGSZ TEC'!K17</f>
        <v>0</v>
      </c>
      <c r="L17" s="67">
        <f>'EGSZ TEC'!L17</f>
        <v>0</v>
      </c>
      <c r="M17" s="69">
        <f>'EGSZ TEC'!M17</f>
        <v>132</v>
      </c>
      <c r="N17" s="120" t="str">
        <f>'EGSZ TEC'!N17</f>
        <v>Herr Schmitt, LSt-AP, Finanzamt D-Mitte</v>
      </c>
      <c r="O17" s="130">
        <f>'EGSZ TEC'!O17</f>
        <v>0</v>
      </c>
    </row>
    <row r="18" spans="1:15" s="86" customFormat="1" ht="12.6" customHeight="1" x14ac:dyDescent="0.2">
      <c r="A18" s="73">
        <f>'EGSZ TEC'!A18</f>
        <v>0</v>
      </c>
      <c r="B18" s="72">
        <f>'EGSZ TEC'!B18</f>
        <v>0</v>
      </c>
      <c r="C18" s="13">
        <f>'EGSZ TEC'!C18</f>
        <v>0</v>
      </c>
      <c r="D18" s="17">
        <f>'EGSZ TEC'!D18</f>
        <v>0</v>
      </c>
      <c r="E18" s="18">
        <f>'EGSZ TEC'!E18</f>
        <v>0</v>
      </c>
      <c r="F18" s="19">
        <f>'EGSZ TEC'!F18</f>
        <v>0</v>
      </c>
      <c r="G18" s="20">
        <f>'EGSZ TEC'!G18</f>
        <v>0</v>
      </c>
      <c r="H18" s="64">
        <f>'EGSZ TEC'!H18</f>
        <v>0</v>
      </c>
      <c r="I18" s="21">
        <f>'EGSZ TEC'!I18</f>
        <v>0</v>
      </c>
      <c r="J18" s="62">
        <f>'EGSZ TEC'!J18</f>
        <v>0</v>
      </c>
      <c r="K18" s="22">
        <f>'EGSZ TEC'!K18</f>
        <v>0</v>
      </c>
      <c r="L18" s="67">
        <f>'EGSZ TEC'!L18</f>
        <v>0</v>
      </c>
      <c r="M18" s="69">
        <f>'EGSZ TEC'!M18</f>
        <v>0</v>
      </c>
      <c r="N18" s="120">
        <f>'EGSZ TEC'!N18</f>
        <v>0</v>
      </c>
      <c r="O18" s="130">
        <f>'EGSZ TEC'!O18</f>
        <v>0</v>
      </c>
    </row>
    <row r="19" spans="1:15" s="86" customFormat="1" ht="12.6" customHeight="1" x14ac:dyDescent="0.2">
      <c r="A19" s="73">
        <f>'EGSZ TEC'!A19</f>
        <v>0</v>
      </c>
      <c r="B19" s="72">
        <f>'EGSZ TEC'!B19</f>
        <v>0</v>
      </c>
      <c r="C19" s="13">
        <f>'EGSZ TEC'!C19</f>
        <v>0</v>
      </c>
      <c r="D19" s="17">
        <f>'EGSZ TEC'!D19</f>
        <v>0</v>
      </c>
      <c r="E19" s="18">
        <f>'EGSZ TEC'!E19</f>
        <v>0</v>
      </c>
      <c r="F19" s="19">
        <f>'EGSZ TEC'!F19</f>
        <v>0</v>
      </c>
      <c r="G19" s="20">
        <f>'EGSZ TEC'!G19</f>
        <v>0</v>
      </c>
      <c r="H19" s="64">
        <f>'EGSZ TEC'!H19</f>
        <v>0</v>
      </c>
      <c r="I19" s="21">
        <f>'EGSZ TEC'!I19</f>
        <v>0</v>
      </c>
      <c r="J19" s="62">
        <f>'EGSZ TEC'!J19</f>
        <v>0</v>
      </c>
      <c r="K19" s="22">
        <f>'EGSZ TEC'!K19</f>
        <v>0</v>
      </c>
      <c r="L19" s="67">
        <f>'EGSZ TEC'!L19</f>
        <v>0</v>
      </c>
      <c r="M19" s="69">
        <f>'EGSZ TEC'!M19</f>
        <v>0</v>
      </c>
      <c r="N19" s="120">
        <f>'EGSZ TEC'!N19</f>
        <v>0</v>
      </c>
      <c r="O19" s="130">
        <f>'EGSZ TEC'!O19</f>
        <v>0</v>
      </c>
    </row>
    <row r="20" spans="1:15" s="86" customFormat="1" ht="12.6" customHeight="1" x14ac:dyDescent="0.2">
      <c r="A20" s="73">
        <f>'EGSZ TEC'!A20</f>
        <v>0</v>
      </c>
      <c r="B20" s="72">
        <f>'EGSZ TEC'!B20</f>
        <v>0</v>
      </c>
      <c r="C20" s="13">
        <f>'EGSZ TEC'!C20</f>
        <v>0</v>
      </c>
      <c r="D20" s="17">
        <f>'EGSZ TEC'!D20</f>
        <v>0</v>
      </c>
      <c r="E20" s="18">
        <f>'EGSZ TEC'!E20</f>
        <v>0</v>
      </c>
      <c r="F20" s="19">
        <f>'EGSZ TEC'!F20</f>
        <v>0</v>
      </c>
      <c r="G20" s="20">
        <f>'EGSZ TEC'!G20</f>
        <v>0</v>
      </c>
      <c r="H20" s="64">
        <f>'EGSZ TEC'!H20</f>
        <v>0</v>
      </c>
      <c r="I20" s="21">
        <f>'EGSZ TEC'!I20</f>
        <v>0</v>
      </c>
      <c r="J20" s="62">
        <f>'EGSZ TEC'!J20</f>
        <v>0</v>
      </c>
      <c r="K20" s="22">
        <f>'EGSZ TEC'!K20</f>
        <v>0</v>
      </c>
      <c r="L20" s="67">
        <f>'EGSZ TEC'!L20</f>
        <v>0</v>
      </c>
      <c r="M20" s="69">
        <f>'EGSZ TEC'!M20</f>
        <v>0</v>
      </c>
      <c r="N20" s="120">
        <f>'EGSZ TEC'!N20</f>
        <v>0</v>
      </c>
      <c r="O20" s="130">
        <f>'EGSZ TEC'!O20</f>
        <v>0</v>
      </c>
    </row>
    <row r="21" spans="1:15" s="86" customFormat="1" ht="12.6" customHeight="1" x14ac:dyDescent="0.2">
      <c r="A21" s="73">
        <f>'EGSZ TEC'!A21</f>
        <v>0</v>
      </c>
      <c r="B21" s="72">
        <f>'EGSZ TEC'!B21</f>
        <v>0</v>
      </c>
      <c r="C21" s="13">
        <f>'EGSZ TEC'!C21</f>
        <v>0</v>
      </c>
      <c r="D21" s="17">
        <f>'EGSZ TEC'!D21</f>
        <v>0</v>
      </c>
      <c r="E21" s="18">
        <f>'EGSZ TEC'!E21</f>
        <v>0</v>
      </c>
      <c r="F21" s="19">
        <f>'EGSZ TEC'!F21</f>
        <v>0</v>
      </c>
      <c r="G21" s="20">
        <f>'EGSZ TEC'!G21</f>
        <v>0</v>
      </c>
      <c r="H21" s="64">
        <f>'EGSZ TEC'!H21</f>
        <v>0</v>
      </c>
      <c r="I21" s="21">
        <f>'EGSZ TEC'!I21</f>
        <v>0</v>
      </c>
      <c r="J21" s="62">
        <f>'EGSZ TEC'!J21</f>
        <v>0</v>
      </c>
      <c r="K21" s="22">
        <f>'EGSZ TEC'!K21</f>
        <v>0</v>
      </c>
      <c r="L21" s="67">
        <f>'EGSZ TEC'!L21</f>
        <v>0</v>
      </c>
      <c r="M21" s="69">
        <f>'EGSZ TEC'!M21</f>
        <v>0</v>
      </c>
      <c r="N21" s="120">
        <f>'EGSZ TEC'!N21</f>
        <v>0</v>
      </c>
      <c r="O21" s="130">
        <f>'EGSZ TEC'!O21</f>
        <v>0</v>
      </c>
    </row>
    <row r="22" spans="1:15" s="86" customFormat="1" ht="12.6" customHeight="1" x14ac:dyDescent="0.2">
      <c r="A22" s="73">
        <f>'EGSZ TEC'!A22</f>
        <v>0</v>
      </c>
      <c r="B22" s="72">
        <f>'EGSZ TEC'!B22</f>
        <v>0</v>
      </c>
      <c r="C22" s="13">
        <f>'EGSZ TEC'!C22</f>
        <v>0</v>
      </c>
      <c r="D22" s="17">
        <f>'EGSZ TEC'!D22</f>
        <v>0</v>
      </c>
      <c r="E22" s="18">
        <f>'EGSZ TEC'!E22</f>
        <v>0</v>
      </c>
      <c r="F22" s="19">
        <f>'EGSZ TEC'!F22</f>
        <v>0</v>
      </c>
      <c r="G22" s="20">
        <f>'EGSZ TEC'!G22</f>
        <v>0</v>
      </c>
      <c r="H22" s="64">
        <f>'EGSZ TEC'!H22</f>
        <v>0</v>
      </c>
      <c r="I22" s="21">
        <f>'EGSZ TEC'!I22</f>
        <v>0</v>
      </c>
      <c r="J22" s="62">
        <f>'EGSZ TEC'!J22</f>
        <v>0</v>
      </c>
      <c r="K22" s="22">
        <f>'EGSZ TEC'!K22</f>
        <v>0</v>
      </c>
      <c r="L22" s="67">
        <f>'EGSZ TEC'!L22</f>
        <v>0</v>
      </c>
      <c r="M22" s="69">
        <f>'EGSZ TEC'!M22</f>
        <v>0</v>
      </c>
      <c r="N22" s="120">
        <f>'EGSZ TEC'!N22</f>
        <v>0</v>
      </c>
      <c r="O22" s="130">
        <f>'EGSZ TEC'!O22</f>
        <v>0</v>
      </c>
    </row>
    <row r="23" spans="1:15" s="86" customFormat="1" ht="12.6" customHeight="1" x14ac:dyDescent="0.2">
      <c r="A23" s="73">
        <f>'EGSZ TEC'!A23</f>
        <v>0</v>
      </c>
      <c r="B23" s="72">
        <f>'EGSZ TEC'!B23</f>
        <v>0</v>
      </c>
      <c r="C23" s="13">
        <f>'EGSZ TEC'!C23</f>
        <v>0</v>
      </c>
      <c r="D23" s="17">
        <f>'EGSZ TEC'!D23</f>
        <v>0</v>
      </c>
      <c r="E23" s="18">
        <f>'EGSZ TEC'!E23</f>
        <v>0</v>
      </c>
      <c r="F23" s="19">
        <f>'EGSZ TEC'!F23</f>
        <v>0</v>
      </c>
      <c r="G23" s="20">
        <f>'EGSZ TEC'!G23</f>
        <v>0</v>
      </c>
      <c r="H23" s="64">
        <f>'EGSZ TEC'!H23</f>
        <v>0</v>
      </c>
      <c r="I23" s="21">
        <f>'EGSZ TEC'!I23</f>
        <v>0</v>
      </c>
      <c r="J23" s="62">
        <f>'EGSZ TEC'!J23</f>
        <v>0</v>
      </c>
      <c r="K23" s="22">
        <f>'EGSZ TEC'!K23</f>
        <v>0</v>
      </c>
      <c r="L23" s="67">
        <f>'EGSZ TEC'!L23</f>
        <v>0</v>
      </c>
      <c r="M23" s="69">
        <f>'EGSZ TEC'!M23</f>
        <v>0</v>
      </c>
      <c r="N23" s="120">
        <f>'EGSZ TEC'!N23</f>
        <v>0</v>
      </c>
      <c r="O23" s="130">
        <f>'EGSZ TEC'!O23</f>
        <v>0</v>
      </c>
    </row>
    <row r="24" spans="1:15" s="86" customFormat="1" ht="12.6" customHeight="1" x14ac:dyDescent="0.2">
      <c r="A24" s="73">
        <f>'EGSZ TEC'!A24</f>
        <v>0</v>
      </c>
      <c r="B24" s="72">
        <f>'EGSZ TEC'!B24</f>
        <v>0</v>
      </c>
      <c r="C24" s="13">
        <f>'EGSZ TEC'!C24</f>
        <v>0</v>
      </c>
      <c r="D24" s="17">
        <f>'EGSZ TEC'!D24</f>
        <v>0</v>
      </c>
      <c r="E24" s="18">
        <f>'EGSZ TEC'!E24</f>
        <v>0</v>
      </c>
      <c r="F24" s="19">
        <f>'EGSZ TEC'!F24</f>
        <v>0</v>
      </c>
      <c r="G24" s="20">
        <f>'EGSZ TEC'!G24</f>
        <v>0</v>
      </c>
      <c r="H24" s="64">
        <f>'EGSZ TEC'!H24</f>
        <v>0</v>
      </c>
      <c r="I24" s="21">
        <f>'EGSZ TEC'!I24</f>
        <v>0</v>
      </c>
      <c r="J24" s="62">
        <f>'EGSZ TEC'!J24</f>
        <v>0</v>
      </c>
      <c r="K24" s="22">
        <f>'EGSZ TEC'!K24</f>
        <v>0</v>
      </c>
      <c r="L24" s="67">
        <f>'EGSZ TEC'!L24</f>
        <v>0</v>
      </c>
      <c r="M24" s="69">
        <f>'EGSZ TEC'!M24</f>
        <v>0</v>
      </c>
      <c r="N24" s="120">
        <f>'EGSZ TEC'!N24</f>
        <v>0</v>
      </c>
      <c r="O24" s="130">
        <f>'EGSZ TEC'!O24</f>
        <v>0</v>
      </c>
    </row>
    <row r="25" spans="1:15" s="86" customFormat="1" ht="12.6" customHeight="1" x14ac:dyDescent="0.2">
      <c r="A25" s="73">
        <f>'EGSZ TEC'!A25</f>
        <v>0</v>
      </c>
      <c r="B25" s="72">
        <f>'EGSZ TEC'!B25</f>
        <v>0</v>
      </c>
      <c r="C25" s="13">
        <f>'EGSZ TEC'!C25</f>
        <v>0</v>
      </c>
      <c r="D25" s="17">
        <f>'EGSZ TEC'!D25</f>
        <v>0</v>
      </c>
      <c r="E25" s="18">
        <f>'EGSZ TEC'!E25</f>
        <v>0</v>
      </c>
      <c r="F25" s="19">
        <f>'EGSZ TEC'!F25</f>
        <v>0</v>
      </c>
      <c r="G25" s="20">
        <f>'EGSZ TEC'!G25</f>
        <v>0</v>
      </c>
      <c r="H25" s="64">
        <f>'EGSZ TEC'!H25</f>
        <v>0</v>
      </c>
      <c r="I25" s="21">
        <f>'EGSZ TEC'!I25</f>
        <v>0</v>
      </c>
      <c r="J25" s="62">
        <f>'EGSZ TEC'!J25</f>
        <v>0</v>
      </c>
      <c r="K25" s="22">
        <f>'EGSZ TEC'!K25</f>
        <v>0</v>
      </c>
      <c r="L25" s="67">
        <f>'EGSZ TEC'!L25</f>
        <v>0</v>
      </c>
      <c r="M25" s="69">
        <f>'EGSZ TEC'!M25</f>
        <v>0</v>
      </c>
      <c r="N25" s="120">
        <f>'EGSZ TEC'!N25</f>
        <v>0</v>
      </c>
      <c r="O25" s="130">
        <f>'EGSZ TEC'!O25</f>
        <v>0</v>
      </c>
    </row>
    <row r="26" spans="1:15" s="86" customFormat="1" ht="12.6" customHeight="1" x14ac:dyDescent="0.2">
      <c r="A26" s="73">
        <f>'EGSZ TEC'!A26</f>
        <v>0</v>
      </c>
      <c r="B26" s="72">
        <f>'EGSZ TEC'!B26</f>
        <v>0</v>
      </c>
      <c r="C26" s="13">
        <f>'EGSZ TEC'!C26</f>
        <v>0</v>
      </c>
      <c r="D26" s="17">
        <f>'EGSZ TEC'!D26</f>
        <v>0</v>
      </c>
      <c r="E26" s="18">
        <f>'EGSZ TEC'!E26</f>
        <v>0</v>
      </c>
      <c r="F26" s="19">
        <f>'EGSZ TEC'!F26</f>
        <v>0</v>
      </c>
      <c r="G26" s="20">
        <f>'EGSZ TEC'!G26</f>
        <v>0</v>
      </c>
      <c r="H26" s="64">
        <f>'EGSZ TEC'!H26</f>
        <v>0</v>
      </c>
      <c r="I26" s="21">
        <f>'EGSZ TEC'!I26</f>
        <v>0</v>
      </c>
      <c r="J26" s="62">
        <f>'EGSZ TEC'!J26</f>
        <v>0</v>
      </c>
      <c r="K26" s="22">
        <f>'EGSZ TEC'!K26</f>
        <v>0</v>
      </c>
      <c r="L26" s="67">
        <f>'EGSZ TEC'!L26</f>
        <v>0</v>
      </c>
      <c r="M26" s="69">
        <f>'EGSZ TEC'!M26</f>
        <v>0</v>
      </c>
      <c r="N26" s="120">
        <f>'EGSZ TEC'!N26</f>
        <v>0</v>
      </c>
      <c r="O26" s="130">
        <f>'EGSZ TEC'!O26</f>
        <v>0</v>
      </c>
    </row>
    <row r="27" spans="1:15" s="86" customFormat="1" ht="12.6" customHeight="1" x14ac:dyDescent="0.2">
      <c r="A27" s="73">
        <f>'EGSZ TEC'!A27</f>
        <v>0</v>
      </c>
      <c r="B27" s="72">
        <f>'EGSZ TEC'!B27</f>
        <v>0</v>
      </c>
      <c r="C27" s="13">
        <f>'EGSZ TEC'!C27</f>
        <v>0</v>
      </c>
      <c r="D27" s="17">
        <f>'EGSZ TEC'!D27</f>
        <v>0</v>
      </c>
      <c r="E27" s="18">
        <f>'EGSZ TEC'!E27</f>
        <v>0</v>
      </c>
      <c r="F27" s="19">
        <f>'EGSZ TEC'!F27</f>
        <v>0</v>
      </c>
      <c r="G27" s="20">
        <f>'EGSZ TEC'!G27</f>
        <v>0</v>
      </c>
      <c r="H27" s="64">
        <f>'EGSZ TEC'!H27</f>
        <v>0</v>
      </c>
      <c r="I27" s="21">
        <f>'EGSZ TEC'!I27</f>
        <v>0</v>
      </c>
      <c r="J27" s="62">
        <f>'EGSZ TEC'!J27</f>
        <v>0</v>
      </c>
      <c r="K27" s="22">
        <f>'EGSZ TEC'!K27</f>
        <v>0</v>
      </c>
      <c r="L27" s="67">
        <f>'EGSZ TEC'!L27</f>
        <v>0</v>
      </c>
      <c r="M27" s="69">
        <f>'EGSZ TEC'!M27</f>
        <v>0</v>
      </c>
      <c r="N27" s="120">
        <f>'EGSZ TEC'!N27</f>
        <v>0</v>
      </c>
      <c r="O27" s="130">
        <f>'EGSZ TEC'!O27</f>
        <v>0</v>
      </c>
    </row>
    <row r="28" spans="1:15" s="86" customFormat="1" ht="12.6" customHeight="1" x14ac:dyDescent="0.2">
      <c r="A28" s="73">
        <f>'EGSZ TEC'!A28</f>
        <v>0</v>
      </c>
      <c r="B28" s="72">
        <f>'EGSZ TEC'!B28</f>
        <v>0</v>
      </c>
      <c r="C28" s="13">
        <f>'EGSZ TEC'!C28</f>
        <v>0</v>
      </c>
      <c r="D28" s="17">
        <f>'EGSZ TEC'!D28</f>
        <v>0</v>
      </c>
      <c r="E28" s="18">
        <f>'EGSZ TEC'!E28</f>
        <v>0</v>
      </c>
      <c r="F28" s="19">
        <f>'EGSZ TEC'!F28</f>
        <v>0</v>
      </c>
      <c r="G28" s="20">
        <f>'EGSZ TEC'!G28</f>
        <v>0</v>
      </c>
      <c r="H28" s="64">
        <f>'EGSZ TEC'!H28</f>
        <v>0</v>
      </c>
      <c r="I28" s="21">
        <f>'EGSZ TEC'!I28</f>
        <v>0</v>
      </c>
      <c r="J28" s="62">
        <f>'EGSZ TEC'!J28</f>
        <v>0</v>
      </c>
      <c r="K28" s="22">
        <f>'EGSZ TEC'!K28</f>
        <v>0</v>
      </c>
      <c r="L28" s="67">
        <f>'EGSZ TEC'!L28</f>
        <v>0</v>
      </c>
      <c r="M28" s="69">
        <f>'EGSZ TEC'!M28</f>
        <v>0</v>
      </c>
      <c r="N28" s="120">
        <f>'EGSZ TEC'!N28</f>
        <v>0</v>
      </c>
      <c r="O28" s="130">
        <f>'EGSZ TEC'!O28</f>
        <v>0</v>
      </c>
    </row>
    <row r="29" spans="1:15" s="86" customFormat="1" ht="12.6" customHeight="1" x14ac:dyDescent="0.2">
      <c r="A29" s="73">
        <f>'EGSZ TEC'!A29</f>
        <v>0</v>
      </c>
      <c r="B29" s="72">
        <f>'EGSZ TEC'!B29</f>
        <v>0</v>
      </c>
      <c r="C29" s="13">
        <f>'EGSZ TEC'!C29</f>
        <v>0</v>
      </c>
      <c r="D29" s="17">
        <f>'EGSZ TEC'!D29</f>
        <v>0</v>
      </c>
      <c r="E29" s="18">
        <f>'EGSZ TEC'!E29</f>
        <v>0</v>
      </c>
      <c r="F29" s="19">
        <f>'EGSZ TEC'!F29</f>
        <v>0</v>
      </c>
      <c r="G29" s="20">
        <f>'EGSZ TEC'!G29</f>
        <v>0</v>
      </c>
      <c r="H29" s="64">
        <f>'EGSZ TEC'!H29</f>
        <v>0</v>
      </c>
      <c r="I29" s="21">
        <f>'EGSZ TEC'!I29</f>
        <v>0</v>
      </c>
      <c r="J29" s="62">
        <f>'EGSZ TEC'!J29</f>
        <v>0</v>
      </c>
      <c r="K29" s="22">
        <f>'EGSZ TEC'!K29</f>
        <v>0</v>
      </c>
      <c r="L29" s="67">
        <f>'EGSZ TEC'!L29</f>
        <v>0</v>
      </c>
      <c r="M29" s="69">
        <f>'EGSZ TEC'!M29</f>
        <v>0</v>
      </c>
      <c r="N29" s="120">
        <f>'EGSZ TEC'!N29</f>
        <v>0</v>
      </c>
      <c r="O29" s="130">
        <f>'EGSZ TEC'!O29</f>
        <v>0</v>
      </c>
    </row>
    <row r="30" spans="1:15" s="86" customFormat="1" ht="12.6" customHeight="1" x14ac:dyDescent="0.2">
      <c r="A30" s="73">
        <f>'EGSZ TEC'!A30</f>
        <v>0</v>
      </c>
      <c r="B30" s="72">
        <f>'EGSZ TEC'!B30</f>
        <v>0</v>
      </c>
      <c r="C30" s="13">
        <f>'EGSZ TEC'!C30</f>
        <v>0</v>
      </c>
      <c r="D30" s="17">
        <f>'EGSZ TEC'!D30</f>
        <v>0</v>
      </c>
      <c r="E30" s="18">
        <f>'EGSZ TEC'!E30</f>
        <v>0</v>
      </c>
      <c r="F30" s="19">
        <f>'EGSZ TEC'!F30</f>
        <v>0</v>
      </c>
      <c r="G30" s="20">
        <f>'EGSZ TEC'!G30</f>
        <v>0</v>
      </c>
      <c r="H30" s="64">
        <f>'EGSZ TEC'!H30</f>
        <v>0</v>
      </c>
      <c r="I30" s="21">
        <f>'EGSZ TEC'!I30</f>
        <v>0</v>
      </c>
      <c r="J30" s="62">
        <f>'EGSZ TEC'!J30</f>
        <v>0</v>
      </c>
      <c r="K30" s="22">
        <f>'EGSZ TEC'!K30</f>
        <v>0</v>
      </c>
      <c r="L30" s="67">
        <f>'EGSZ TEC'!L30</f>
        <v>0</v>
      </c>
      <c r="M30" s="69">
        <f>'EGSZ TEC'!M30</f>
        <v>0</v>
      </c>
      <c r="N30" s="120">
        <f>'EGSZ TEC'!N30</f>
        <v>0</v>
      </c>
      <c r="O30" s="130">
        <f>'EGSZ TEC'!O30</f>
        <v>0</v>
      </c>
    </row>
    <row r="31" spans="1:15" s="86" customFormat="1" ht="12.6" customHeight="1" x14ac:dyDescent="0.2">
      <c r="A31" s="73">
        <f>'EGSZ TEC'!A31</f>
        <v>0</v>
      </c>
      <c r="B31" s="72">
        <f>'EGSZ TEC'!B31</f>
        <v>0</v>
      </c>
      <c r="C31" s="13">
        <f>'EGSZ TEC'!C31</f>
        <v>0</v>
      </c>
      <c r="D31" s="17">
        <f>'EGSZ TEC'!D31</f>
        <v>0</v>
      </c>
      <c r="E31" s="18">
        <f>'EGSZ TEC'!E31</f>
        <v>0</v>
      </c>
      <c r="F31" s="19">
        <f>'EGSZ TEC'!F31</f>
        <v>0</v>
      </c>
      <c r="G31" s="20">
        <f>'EGSZ TEC'!G31</f>
        <v>0</v>
      </c>
      <c r="H31" s="64">
        <f>'EGSZ TEC'!H31</f>
        <v>0</v>
      </c>
      <c r="I31" s="21">
        <f>'EGSZ TEC'!I31</f>
        <v>0</v>
      </c>
      <c r="J31" s="62">
        <f>'EGSZ TEC'!J31</f>
        <v>0</v>
      </c>
      <c r="K31" s="22">
        <f>'EGSZ TEC'!K31</f>
        <v>0</v>
      </c>
      <c r="L31" s="67">
        <f>'EGSZ TEC'!L31</f>
        <v>0</v>
      </c>
      <c r="M31" s="69">
        <f>'EGSZ TEC'!M31</f>
        <v>0</v>
      </c>
      <c r="N31" s="120">
        <f>'EGSZ TEC'!N31</f>
        <v>0</v>
      </c>
      <c r="O31" s="130">
        <f>'EGSZ TEC'!O31</f>
        <v>0</v>
      </c>
    </row>
    <row r="32" spans="1:15" s="86" customFormat="1" ht="12.6" customHeight="1" x14ac:dyDescent="0.2">
      <c r="A32" s="73">
        <f>'EGSZ TEC'!A32</f>
        <v>0</v>
      </c>
      <c r="B32" s="72">
        <f>'EGSZ TEC'!B32</f>
        <v>0</v>
      </c>
      <c r="C32" s="13">
        <f>'EGSZ TEC'!C32</f>
        <v>0</v>
      </c>
      <c r="D32" s="17">
        <f>'EGSZ TEC'!D32</f>
        <v>0</v>
      </c>
      <c r="E32" s="18">
        <f>'EGSZ TEC'!E32</f>
        <v>0</v>
      </c>
      <c r="F32" s="19">
        <f>'EGSZ TEC'!F32</f>
        <v>0</v>
      </c>
      <c r="G32" s="20">
        <f>'EGSZ TEC'!G32</f>
        <v>0</v>
      </c>
      <c r="H32" s="64">
        <f>'EGSZ TEC'!H32</f>
        <v>0</v>
      </c>
      <c r="I32" s="21">
        <f>'EGSZ TEC'!I32</f>
        <v>0</v>
      </c>
      <c r="J32" s="62">
        <f>'EGSZ TEC'!J32</f>
        <v>0</v>
      </c>
      <c r="K32" s="22">
        <f>'EGSZ TEC'!K32</f>
        <v>0</v>
      </c>
      <c r="L32" s="67">
        <f>'EGSZ TEC'!L32</f>
        <v>0</v>
      </c>
      <c r="M32" s="69">
        <f>'EGSZ TEC'!M32</f>
        <v>0</v>
      </c>
      <c r="N32" s="120">
        <f>'EGSZ TEC'!N32</f>
        <v>0</v>
      </c>
      <c r="O32" s="130">
        <f>'EGSZ TEC'!O32</f>
        <v>0</v>
      </c>
    </row>
    <row r="33" spans="1:18" s="86" customFormat="1" ht="12.6" customHeight="1" x14ac:dyDescent="0.2">
      <c r="A33" s="73">
        <f>'EGSZ TEC'!A33</f>
        <v>0</v>
      </c>
      <c r="B33" s="72">
        <f>'EGSZ TEC'!B33</f>
        <v>0</v>
      </c>
      <c r="C33" s="13">
        <f>'EGSZ TEC'!C33</f>
        <v>0</v>
      </c>
      <c r="D33" s="17">
        <f>'EGSZ TEC'!D33</f>
        <v>0</v>
      </c>
      <c r="E33" s="18">
        <f>'EGSZ TEC'!E33</f>
        <v>0</v>
      </c>
      <c r="F33" s="19">
        <f>'EGSZ TEC'!F33</f>
        <v>0</v>
      </c>
      <c r="G33" s="20">
        <f>'EGSZ TEC'!G33</f>
        <v>0</v>
      </c>
      <c r="H33" s="64">
        <f>'EGSZ TEC'!H33</f>
        <v>0</v>
      </c>
      <c r="I33" s="21">
        <f>'EGSZ TEC'!I33</f>
        <v>0</v>
      </c>
      <c r="J33" s="62">
        <f>'EGSZ TEC'!J33</f>
        <v>0</v>
      </c>
      <c r="K33" s="22">
        <f>'EGSZ TEC'!K33</f>
        <v>0</v>
      </c>
      <c r="L33" s="67">
        <f>'EGSZ TEC'!L33</f>
        <v>0</v>
      </c>
      <c r="M33" s="69">
        <f>'EGSZ TEC'!M33</f>
        <v>0</v>
      </c>
      <c r="N33" s="120">
        <f>'EGSZ TEC'!N33</f>
        <v>0</v>
      </c>
      <c r="O33" s="130">
        <f>'EGSZ TEC'!O33</f>
        <v>0</v>
      </c>
    </row>
    <row r="34" spans="1:18" s="86" customFormat="1" ht="12.6" customHeight="1" x14ac:dyDescent="0.2">
      <c r="A34" s="73">
        <f>'EGSZ TEC'!A34</f>
        <v>0</v>
      </c>
      <c r="B34" s="72">
        <f>'EGSZ TEC'!B34</f>
        <v>0</v>
      </c>
      <c r="C34" s="13">
        <f>'EGSZ TEC'!C34</f>
        <v>0</v>
      </c>
      <c r="D34" s="17">
        <f>'EGSZ TEC'!D34</f>
        <v>0</v>
      </c>
      <c r="E34" s="18">
        <f>'EGSZ TEC'!E34</f>
        <v>0</v>
      </c>
      <c r="F34" s="19">
        <f>'EGSZ TEC'!F34</f>
        <v>0</v>
      </c>
      <c r="G34" s="20">
        <f>'EGSZ TEC'!G34</f>
        <v>0</v>
      </c>
      <c r="H34" s="64">
        <f>'EGSZ TEC'!H34</f>
        <v>0</v>
      </c>
      <c r="I34" s="21">
        <f>'EGSZ TEC'!I34</f>
        <v>0</v>
      </c>
      <c r="J34" s="62">
        <f>'EGSZ TEC'!J34</f>
        <v>0</v>
      </c>
      <c r="K34" s="22">
        <f>'EGSZ TEC'!K34</f>
        <v>0</v>
      </c>
      <c r="L34" s="67">
        <f>'EGSZ TEC'!L34</f>
        <v>0</v>
      </c>
      <c r="M34" s="69">
        <f>'EGSZ TEC'!M34</f>
        <v>0</v>
      </c>
      <c r="N34" s="120">
        <f>'EGSZ TEC'!N34</f>
        <v>0</v>
      </c>
      <c r="O34" s="130">
        <f>'EGSZ TEC'!O34</f>
        <v>0</v>
      </c>
    </row>
    <row r="35" spans="1:18" s="86" customFormat="1" ht="12.6" customHeight="1" x14ac:dyDescent="0.2">
      <c r="A35" s="73">
        <f>'EGSZ TEC'!A35</f>
        <v>0</v>
      </c>
      <c r="B35" s="72">
        <f>'EGSZ TEC'!B35</f>
        <v>0</v>
      </c>
      <c r="C35" s="13">
        <f>'EGSZ TEC'!C35</f>
        <v>0</v>
      </c>
      <c r="D35" s="17">
        <f>'EGSZ TEC'!D35</f>
        <v>0</v>
      </c>
      <c r="E35" s="18">
        <f>'EGSZ TEC'!E35</f>
        <v>0</v>
      </c>
      <c r="F35" s="19">
        <f>'EGSZ TEC'!F35</f>
        <v>0</v>
      </c>
      <c r="G35" s="20">
        <f>'EGSZ TEC'!G35</f>
        <v>0</v>
      </c>
      <c r="H35" s="64">
        <f>'EGSZ TEC'!H35</f>
        <v>0</v>
      </c>
      <c r="I35" s="21">
        <f>'EGSZ TEC'!I35</f>
        <v>0</v>
      </c>
      <c r="J35" s="62">
        <f>'EGSZ TEC'!J35</f>
        <v>0</v>
      </c>
      <c r="K35" s="22">
        <f>'EGSZ TEC'!K35</f>
        <v>0</v>
      </c>
      <c r="L35" s="67">
        <f>'EGSZ TEC'!L35</f>
        <v>0</v>
      </c>
      <c r="M35" s="69">
        <f>'EGSZ TEC'!M35</f>
        <v>0</v>
      </c>
      <c r="N35" s="120">
        <f>'EGSZ TEC'!N35</f>
        <v>0</v>
      </c>
      <c r="O35" s="130">
        <f>'EGSZ TEC'!O35</f>
        <v>0</v>
      </c>
    </row>
    <row r="36" spans="1:18" s="86" customFormat="1" ht="12.6" customHeight="1" x14ac:dyDescent="0.2">
      <c r="A36" s="73">
        <f>'EGSZ TEC'!A36</f>
        <v>0</v>
      </c>
      <c r="B36" s="72">
        <f>'EGSZ TEC'!B36</f>
        <v>0</v>
      </c>
      <c r="C36" s="13">
        <f>'EGSZ TEC'!C36</f>
        <v>0</v>
      </c>
      <c r="D36" s="17">
        <f>'EGSZ TEC'!D36</f>
        <v>0</v>
      </c>
      <c r="E36" s="18">
        <f>'EGSZ TEC'!E36</f>
        <v>0</v>
      </c>
      <c r="F36" s="19">
        <f>'EGSZ TEC'!F36</f>
        <v>0</v>
      </c>
      <c r="G36" s="20">
        <f>'EGSZ TEC'!G36</f>
        <v>0</v>
      </c>
      <c r="H36" s="64">
        <f>'EGSZ TEC'!H36</f>
        <v>0</v>
      </c>
      <c r="I36" s="21">
        <f>'EGSZ TEC'!I36</f>
        <v>0</v>
      </c>
      <c r="J36" s="62">
        <f>'EGSZ TEC'!J36</f>
        <v>0</v>
      </c>
      <c r="K36" s="22">
        <f>'EGSZ TEC'!K36</f>
        <v>0</v>
      </c>
      <c r="L36" s="67">
        <f>'EGSZ TEC'!L36</f>
        <v>0</v>
      </c>
      <c r="M36" s="69">
        <f>'EGSZ TEC'!M36</f>
        <v>0</v>
      </c>
      <c r="N36" s="120">
        <f>'EGSZ TEC'!N36</f>
        <v>0</v>
      </c>
      <c r="O36" s="130">
        <f>'EGSZ TEC'!O36</f>
        <v>0</v>
      </c>
    </row>
    <row r="37" spans="1:18" s="86" customFormat="1" ht="12.6" customHeight="1" x14ac:dyDescent="0.2">
      <c r="A37" s="73">
        <f>'EGSZ TEC'!A37</f>
        <v>0</v>
      </c>
      <c r="B37" s="72">
        <f>'EGSZ TEC'!B37</f>
        <v>0</v>
      </c>
      <c r="C37" s="13">
        <f>'EGSZ TEC'!C37</f>
        <v>0</v>
      </c>
      <c r="D37" s="17">
        <f>'EGSZ TEC'!D37</f>
        <v>0</v>
      </c>
      <c r="E37" s="18">
        <f>'EGSZ TEC'!E37</f>
        <v>0</v>
      </c>
      <c r="F37" s="19">
        <f>'EGSZ TEC'!F37</f>
        <v>0</v>
      </c>
      <c r="G37" s="20">
        <f>'EGSZ TEC'!G37</f>
        <v>0</v>
      </c>
      <c r="H37" s="64">
        <f>'EGSZ TEC'!H37</f>
        <v>0</v>
      </c>
      <c r="I37" s="21">
        <f>'EGSZ TEC'!I37</f>
        <v>0</v>
      </c>
      <c r="J37" s="62">
        <f>'EGSZ TEC'!J37</f>
        <v>0</v>
      </c>
      <c r="K37" s="22">
        <f>'EGSZ TEC'!K37</f>
        <v>0</v>
      </c>
      <c r="L37" s="67">
        <f>'EGSZ TEC'!L37</f>
        <v>0</v>
      </c>
      <c r="M37" s="69">
        <f>'EGSZ TEC'!M37</f>
        <v>0</v>
      </c>
      <c r="N37" s="120">
        <f>'EGSZ TEC'!N37</f>
        <v>0</v>
      </c>
      <c r="O37" s="130">
        <f>'EGSZ TEC'!O37</f>
        <v>0</v>
      </c>
    </row>
    <row r="38" spans="1:18" s="86" customFormat="1" ht="12.6" customHeight="1" x14ac:dyDescent="0.2">
      <c r="A38" s="73">
        <f>'EGSZ TEC'!A38</f>
        <v>0</v>
      </c>
      <c r="B38" s="72">
        <f>'EGSZ TEC'!B38</f>
        <v>0</v>
      </c>
      <c r="C38" s="13">
        <f>'EGSZ TEC'!C38</f>
        <v>0</v>
      </c>
      <c r="D38" s="17">
        <f>'EGSZ TEC'!D38</f>
        <v>0</v>
      </c>
      <c r="E38" s="18">
        <f>'EGSZ TEC'!E38</f>
        <v>0</v>
      </c>
      <c r="F38" s="19">
        <f>'EGSZ TEC'!F38</f>
        <v>0</v>
      </c>
      <c r="G38" s="20">
        <f>'EGSZ TEC'!G38</f>
        <v>0</v>
      </c>
      <c r="H38" s="64">
        <f>'EGSZ TEC'!H38</f>
        <v>0</v>
      </c>
      <c r="I38" s="21">
        <f>'EGSZ TEC'!I38</f>
        <v>0</v>
      </c>
      <c r="J38" s="62">
        <f>'EGSZ TEC'!J38</f>
        <v>0</v>
      </c>
      <c r="K38" s="22">
        <f>'EGSZ TEC'!K38</f>
        <v>0</v>
      </c>
      <c r="L38" s="67">
        <f>'EGSZ TEC'!L38</f>
        <v>0</v>
      </c>
      <c r="M38" s="69">
        <f>'EGSZ TEC'!M38</f>
        <v>0</v>
      </c>
      <c r="N38" s="120">
        <f>'EGSZ TEC'!N38</f>
        <v>0</v>
      </c>
      <c r="O38" s="130">
        <f>'EGSZ TEC'!O38</f>
        <v>0</v>
      </c>
    </row>
    <row r="39" spans="1:18" s="86" customFormat="1" ht="12.6" customHeight="1" x14ac:dyDescent="0.2">
      <c r="A39" s="73">
        <f>'EGSZ TEC'!A39</f>
        <v>0</v>
      </c>
      <c r="B39" s="72">
        <f>'EGSZ TEC'!B39</f>
        <v>0</v>
      </c>
      <c r="C39" s="13">
        <f>'EGSZ TEC'!C39</f>
        <v>0</v>
      </c>
      <c r="D39" s="17">
        <f>'EGSZ TEC'!D39</f>
        <v>0</v>
      </c>
      <c r="E39" s="18">
        <f>'EGSZ TEC'!E39</f>
        <v>0</v>
      </c>
      <c r="F39" s="19">
        <f>'EGSZ TEC'!F39</f>
        <v>0</v>
      </c>
      <c r="G39" s="20">
        <f>'EGSZ TEC'!G39</f>
        <v>0</v>
      </c>
      <c r="H39" s="64">
        <f>'EGSZ TEC'!H39</f>
        <v>0</v>
      </c>
      <c r="I39" s="21">
        <f>'EGSZ TEC'!I39</f>
        <v>0</v>
      </c>
      <c r="J39" s="62">
        <f>'EGSZ TEC'!J39</f>
        <v>0</v>
      </c>
      <c r="K39" s="22">
        <f>'EGSZ TEC'!K39</f>
        <v>0</v>
      </c>
      <c r="L39" s="67">
        <f>'EGSZ TEC'!L39</f>
        <v>0</v>
      </c>
      <c r="M39" s="69">
        <f>'EGSZ TEC'!M39</f>
        <v>0</v>
      </c>
      <c r="N39" s="120">
        <f>'EGSZ TEC'!N39</f>
        <v>0</v>
      </c>
      <c r="O39" s="130">
        <f>'EGSZ TEC'!O39</f>
        <v>0</v>
      </c>
    </row>
    <row r="40" spans="1:18" s="86" customFormat="1" ht="12.6" customHeight="1" thickBot="1" x14ac:dyDescent="0.25">
      <c r="A40" s="73">
        <f>'EGSZ TEC'!A40</f>
        <v>0</v>
      </c>
      <c r="B40" s="72">
        <f>'EGSZ TEC'!B40</f>
        <v>0</v>
      </c>
      <c r="C40" s="13">
        <f>'EGSZ TEC'!C40</f>
        <v>0</v>
      </c>
      <c r="D40" s="17">
        <f>'EGSZ TEC'!D40</f>
        <v>0</v>
      </c>
      <c r="E40" s="18">
        <f>'EGSZ TEC'!E40</f>
        <v>0</v>
      </c>
      <c r="F40" s="19">
        <f>'EGSZ TEC'!F40</f>
        <v>0</v>
      </c>
      <c r="G40" s="20">
        <f>'EGSZ TEC'!G40</f>
        <v>0</v>
      </c>
      <c r="H40" s="64">
        <f>'EGSZ TEC'!H40</f>
        <v>0</v>
      </c>
      <c r="I40" s="21">
        <f>'EGSZ TEC'!I40</f>
        <v>0</v>
      </c>
      <c r="J40" s="62">
        <f>'EGSZ TEC'!J40</f>
        <v>0</v>
      </c>
      <c r="K40" s="22">
        <f>'EGSZ TEC'!K40</f>
        <v>0</v>
      </c>
      <c r="L40" s="67">
        <f>'EGSZ TEC'!L40</f>
        <v>0</v>
      </c>
      <c r="M40" s="69">
        <f>'EGSZ TEC'!M40</f>
        <v>0</v>
      </c>
      <c r="N40" s="120">
        <f>'EGSZ TEC'!N40</f>
        <v>0</v>
      </c>
      <c r="O40" s="130">
        <f>'EGSZ TEC'!O40</f>
        <v>0</v>
      </c>
    </row>
    <row r="41" spans="1:18" s="16" customFormat="1" ht="20.100000000000001" customHeight="1" thickBot="1" x14ac:dyDescent="0.25">
      <c r="A41" s="14"/>
      <c r="B41" s="15"/>
      <c r="C41" s="15"/>
      <c r="D41" s="23"/>
      <c r="E41" s="23"/>
      <c r="F41" s="23"/>
      <c r="G41" s="133">
        <f t="shared" ref="G41" si="0">SUM(G10:G40)</f>
        <v>972</v>
      </c>
      <c r="H41" s="24">
        <f t="shared" ref="H41:M41" si="1">SUM(H10:H40)</f>
        <v>291.60000000000002</v>
      </c>
      <c r="I41" s="24">
        <f t="shared" si="1"/>
        <v>52.8</v>
      </c>
      <c r="J41" s="24">
        <f t="shared" si="1"/>
        <v>240</v>
      </c>
      <c r="K41" s="24">
        <f t="shared" si="1"/>
        <v>65</v>
      </c>
      <c r="L41" s="24">
        <f t="shared" si="1"/>
        <v>240.9</v>
      </c>
      <c r="M41" s="89">
        <f t="shared" si="1"/>
        <v>890.3</v>
      </c>
      <c r="N41" s="153" t="s">
        <v>93</v>
      </c>
      <c r="O41" s="93"/>
      <c r="P41" s="3">
        <f>M41-'EGSZ TEC'!M41</f>
        <v>0</v>
      </c>
    </row>
    <row r="42" spans="1:18" ht="13.5" thickBot="1" x14ac:dyDescent="0.25">
      <c r="M42" s="24">
        <f>'EGSZ TEC'!M42</f>
        <v>291.60000000000002</v>
      </c>
      <c r="N42" s="166" t="s">
        <v>94</v>
      </c>
      <c r="O42" s="167"/>
      <c r="P42" s="3">
        <f>M42-'EGSZ TEC'!M42</f>
        <v>0</v>
      </c>
      <c r="R42" s="16"/>
    </row>
    <row r="43" spans="1:18" ht="13.5" thickBot="1" x14ac:dyDescent="0.25">
      <c r="M43" s="132">
        <f>M41-M42</f>
        <v>598.69999999999993</v>
      </c>
      <c r="N43" s="168" t="s">
        <v>95</v>
      </c>
      <c r="O43" s="169"/>
      <c r="P43" s="3">
        <f>M43-'EGSZ TEC'!M43</f>
        <v>0</v>
      </c>
      <c r="R43" s="16"/>
    </row>
    <row r="44" spans="1:18" ht="13.5" thickBot="1" x14ac:dyDescent="0.25">
      <c r="M44" s="142"/>
      <c r="N44" s="170" t="str">
        <f>'EGSZ TEC'!N44:O44</f>
        <v>DE48 3005 0110 0037 0312 34</v>
      </c>
      <c r="O44" s="169"/>
    </row>
    <row r="47" spans="1:18" s="100" customFormat="1" ht="12" x14ac:dyDescent="0.2">
      <c r="A47" s="100" t="s">
        <v>30</v>
      </c>
      <c r="I47" s="100" t="s">
        <v>79</v>
      </c>
      <c r="M47" s="100" t="s">
        <v>80</v>
      </c>
    </row>
    <row r="48" spans="1:18" s="100" customFormat="1" ht="12" x14ac:dyDescent="0.2">
      <c r="A48" s="100" t="s">
        <v>100</v>
      </c>
      <c r="H48" s="101"/>
      <c r="I48" s="101" t="s">
        <v>33</v>
      </c>
      <c r="M48" s="101" t="s">
        <v>28</v>
      </c>
    </row>
  </sheetData>
  <sheetProtection password="CC55" sheet="1" objects="1" scenarios="1"/>
  <mergeCells count="5">
    <mergeCell ref="G7:H7"/>
    <mergeCell ref="N42:O42"/>
    <mergeCell ref="N43:O43"/>
    <mergeCell ref="N44:O44"/>
    <mergeCell ref="D7:F7"/>
  </mergeCells>
  <phoneticPr fontId="0" type="noConversion"/>
  <hyperlinks>
    <hyperlink ref="M48" r:id="rId1"/>
    <hyperlink ref="I48" r:id="rId2"/>
  </hyperlinks>
  <printOptions gridLinesSet="0"/>
  <pageMargins left="0.74803149606299213" right="0.78740157480314965" top="0.98425196850393704" bottom="0.78740157480314965" header="0.59055118110236227" footer="0.59055118110236227"/>
  <pageSetup paperSize="9" scale="68" orientation="landscape" horizontalDpi="300" verticalDpi="300" r:id="rId3"/>
  <headerFooter alignWithMargins="0">
    <oddHeader xml:space="preserve">&amp;L&amp;"CorpoA,Standard"&amp;16EGSZ &amp;"CorpoS,Standard"&amp;8Wirtschaftsprüfer | Steuerberater | Rechtsanwälte&amp;R&amp;"CorpoS,Standard"&amp;12
</oddHeader>
    <oddFooter>&amp;L&amp;"CorpoS,Standard"&amp;8&amp;D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showZeros="0" zoomScale="120" workbookViewId="0">
      <pane ySplit="9" topLeftCell="A10" activePane="bottomLeft" state="frozenSplit"/>
      <selection pane="bottomLeft" activeCell="G22" sqref="G22"/>
    </sheetView>
  </sheetViews>
  <sheetFormatPr baseColWidth="10" defaultRowHeight="12.75" x14ac:dyDescent="0.2"/>
  <cols>
    <col min="1" max="2" width="7.7109375" style="3" customWidth="1"/>
    <col min="3" max="3" width="21.7109375" style="3" customWidth="1"/>
    <col min="4" max="7" width="7.7109375" style="3" customWidth="1"/>
    <col min="8" max="8" width="10.7109375" style="3" customWidth="1"/>
    <col min="9" max="13" width="14.7109375" style="3" customWidth="1"/>
    <col min="14" max="14" width="42" style="3" customWidth="1"/>
    <col min="15" max="15" width="9.42578125" style="3" customWidth="1"/>
    <col min="16" max="16" width="8.7109375" style="3" customWidth="1"/>
    <col min="17" max="237" width="15.7109375" style="3" customWidth="1"/>
    <col min="238" max="16384" width="11.42578125" style="3"/>
  </cols>
  <sheetData>
    <row r="1" spans="1:15" ht="15.75" x14ac:dyDescent="0.25">
      <c r="A1" s="2" t="str">
        <f>'EGSZ COUNTRY PROFILE GERMANY'!A1</f>
        <v>TRAVEL EXPENSE REPORT (GERMANY) 2016</v>
      </c>
      <c r="B1" s="2"/>
    </row>
    <row r="2" spans="1:15" ht="6" customHeight="1" x14ac:dyDescent="0.2"/>
    <row r="3" spans="1:15" x14ac:dyDescent="0.2">
      <c r="A3" s="3" t="s">
        <v>2</v>
      </c>
      <c r="C3" s="4">
        <f>'DATA INPUT MASK'!$B$12</f>
        <v>42401</v>
      </c>
      <c r="D3" s="5"/>
      <c r="F3" s="6"/>
      <c r="G3" s="7"/>
      <c r="H3" s="7"/>
    </row>
    <row r="4" spans="1:15" s="86" customFormat="1" ht="6" customHeight="1" x14ac:dyDescent="0.2">
      <c r="A4" s="3"/>
      <c r="B4" s="3"/>
      <c r="C4" s="3"/>
      <c r="D4" s="3"/>
      <c r="E4" s="3"/>
      <c r="F4" s="5"/>
      <c r="G4" s="7"/>
      <c r="H4" s="7"/>
      <c r="I4" s="3"/>
      <c r="J4" s="3"/>
      <c r="K4" s="3"/>
      <c r="L4" s="3"/>
      <c r="M4" s="3"/>
      <c r="N4" s="3"/>
      <c r="O4" s="3"/>
    </row>
    <row r="5" spans="1:15" s="86" customFormat="1" x14ac:dyDescent="0.2">
      <c r="A5" s="3" t="s">
        <v>3</v>
      </c>
      <c r="B5" s="3"/>
      <c r="C5" s="8" t="str">
        <f>'DATA INPUT MASK'!$C$6&amp;" "&amp;'DATA INPUT MASK'!$C$4</f>
        <v>Peter Smith</v>
      </c>
      <c r="D5" s="5"/>
      <c r="E5" s="5"/>
      <c r="F5" s="5"/>
      <c r="G5" s="7"/>
      <c r="H5" s="7"/>
      <c r="I5" s="3"/>
      <c r="J5" s="3"/>
      <c r="K5" s="3"/>
      <c r="L5" s="3"/>
      <c r="M5" s="3"/>
      <c r="N5" s="3"/>
      <c r="O5" s="3"/>
    </row>
    <row r="6" spans="1:15" s="86" customFormat="1" x14ac:dyDescent="0.2">
      <c r="A6" s="3"/>
      <c r="B6" s="3"/>
      <c r="C6" s="3"/>
      <c r="D6" s="3"/>
      <c r="E6" s="3"/>
      <c r="F6" s="3"/>
      <c r="G6" s="3"/>
      <c r="H6" s="3"/>
      <c r="I6" s="3"/>
      <c r="J6" s="3"/>
      <c r="K6" s="3"/>
      <c r="L6" s="3"/>
      <c r="M6" s="3"/>
      <c r="N6" s="3"/>
      <c r="O6" s="3"/>
    </row>
    <row r="7" spans="1:15" s="87" customFormat="1" ht="45.75" customHeight="1" x14ac:dyDescent="0.2">
      <c r="A7" s="31" t="s">
        <v>4</v>
      </c>
      <c r="B7" s="110" t="s">
        <v>13</v>
      </c>
      <c r="C7" s="108" t="s">
        <v>5</v>
      </c>
      <c r="D7" s="34" t="s">
        <v>1</v>
      </c>
      <c r="E7" s="33"/>
      <c r="F7" s="30"/>
      <c r="G7" s="35" t="s">
        <v>6</v>
      </c>
      <c r="H7" s="30"/>
      <c r="I7" s="32" t="s">
        <v>23</v>
      </c>
      <c r="J7" s="118" t="s">
        <v>47</v>
      </c>
      <c r="K7" s="119" t="s">
        <v>48</v>
      </c>
      <c r="L7" s="119" t="s">
        <v>49</v>
      </c>
      <c r="M7" s="68" t="s">
        <v>24</v>
      </c>
      <c r="N7" s="68" t="s">
        <v>18</v>
      </c>
      <c r="O7" s="68" t="s">
        <v>53</v>
      </c>
    </row>
    <row r="8" spans="1:15" s="87" customFormat="1" ht="8.25" customHeight="1" x14ac:dyDescent="0.2">
      <c r="A8" s="27"/>
      <c r="B8" s="111"/>
      <c r="C8" s="109"/>
      <c r="D8" s="25"/>
      <c r="E8" s="26"/>
      <c r="F8" s="26"/>
      <c r="G8" s="27"/>
      <c r="H8" s="28"/>
      <c r="I8" s="10"/>
      <c r="J8" s="60"/>
      <c r="K8" s="29"/>
      <c r="L8" s="66"/>
      <c r="M8" s="70"/>
      <c r="N8" s="84"/>
      <c r="O8" s="84"/>
    </row>
    <row r="9" spans="1:15" s="87" customFormat="1" ht="30" customHeight="1" x14ac:dyDescent="0.2">
      <c r="A9" s="11"/>
      <c r="B9" s="71"/>
      <c r="C9" s="107"/>
      <c r="D9" s="9" t="s">
        <v>7</v>
      </c>
      <c r="E9" s="36" t="s">
        <v>8</v>
      </c>
      <c r="F9" s="36" t="s">
        <v>36</v>
      </c>
      <c r="G9" s="12" t="s">
        <v>9</v>
      </c>
      <c r="H9" s="75" t="s">
        <v>14</v>
      </c>
      <c r="I9" s="76" t="s">
        <v>14</v>
      </c>
      <c r="J9" s="77" t="s">
        <v>14</v>
      </c>
      <c r="K9" s="78" t="s">
        <v>14</v>
      </c>
      <c r="L9" s="79" t="s">
        <v>14</v>
      </c>
      <c r="M9" s="74" t="s">
        <v>14</v>
      </c>
      <c r="N9" s="85"/>
      <c r="O9" s="85"/>
    </row>
    <row r="10" spans="1:15" s="86" customFormat="1" ht="12.6" customHeight="1" x14ac:dyDescent="0.2">
      <c r="A10" s="73">
        <f>'DATA INPUT MASK'!A12</f>
        <v>1</v>
      </c>
      <c r="B10" s="72">
        <f>'DATA INPUT MASK'!B12</f>
        <v>42401</v>
      </c>
      <c r="C10" s="13" t="str">
        <f>'DATA INPUT MASK'!H12</f>
        <v>Frankfurt-Düsseldorf-Frankfurt</v>
      </c>
      <c r="D10" s="17">
        <f>'DATA INPUT MASK'!C12</f>
        <v>0.35416666666666669</v>
      </c>
      <c r="E10" s="18">
        <f>'DATA INPUT MASK'!D12</f>
        <v>0.97916666666666663</v>
      </c>
      <c r="F10" s="19">
        <f>IF(ISNUMBER('DATA INPUT MASK'!C12)=FALSE,0,IF(ISNUMBER('DATA INPUT MASK'!D12)=FALSE,0,IF(E10-D10&lt;=0,(TIMEVALUE("23:59")-D10)*24+(1/60)+E10*24,(E10-D10)*24)))</f>
        <v>15</v>
      </c>
      <c r="G10" s="20">
        <f>MAX(0,INT('DATA INPUT MASK'!I12))</f>
        <v>440</v>
      </c>
      <c r="H10" s="64">
        <f>MAX(0,G10*'EGSZ COUNTRY PROFILE GERMANY'!F$10)</f>
        <v>132</v>
      </c>
      <c r="I10" s="21">
        <f>MAX(0,(MAX(IF(F10&gt;='EGSZ COUNTRY PROFILE GERMANY'!D$7,'EGSZ COUNTRY PROFILE GERMANY'!D$10,IF(F10&gt;'EGSZ COUNTRY PROFILE GERMANY'!C$7,'EGSZ COUNTRY PROFILE GERMANY'!C$10,IF('EGSZ TEC'!F10&gt;'EGSZ COUNTRY PROFILE GERMANY'!B$7,'EGSZ COUNTRY PROFILE GERMANY'!B$10,0))),IF(F10&gt;0,IF(D10=0,'EGSZ COUNTRY PROFILE GERMANY'!B$10,IF(E10=0,'EGSZ COUNTRY PROFILE GERMANY'!B$10,0)),0)))-IF('DATA INPUT MASK'!L12="X",0.2*'EGSZ COUNTRY PROFILE GERMANY'!D$10)-IF('DATA INPUT MASK'!M12="x",0.4*'EGSZ COUNTRY PROFILE GERMANY'!D$10)-IF('DATA INPUT MASK'!N12="x",0.4*'EGSZ COUNTRY PROFILE GERMANY'!D$10))</f>
        <v>12</v>
      </c>
      <c r="J10" s="62">
        <f>IF('DATA INPUT MASK'!K12&gt;0,'DATA INPUT MASK'!K12,IF('EGSZ TEC'!E10=0,IF('DATA INPUT MASK'!J12="p",'EGSZ COUNTRY PROFILE GERMANY'!K$10,0),0))</f>
        <v>0</v>
      </c>
      <c r="K10" s="22">
        <f>'DATA INPUT MASK'!O12</f>
        <v>65</v>
      </c>
      <c r="L10" s="67">
        <f>'DATA INPUT MASK'!P12</f>
        <v>12.5</v>
      </c>
      <c r="M10" s="69">
        <f t="shared" ref="M10:M40" si="0">SUM(H10:L10)</f>
        <v>221.5</v>
      </c>
      <c r="N10" s="88" t="str">
        <f>'DATA INPUT MASK'!E12</f>
        <v>Christian Gerow/EGSZ</v>
      </c>
      <c r="O10" s="130">
        <f>'DATA INPUT MASK'!G12</f>
        <v>12345</v>
      </c>
    </row>
    <row r="11" spans="1:15" s="86" customFormat="1" ht="12.6" customHeight="1" x14ac:dyDescent="0.2">
      <c r="A11" s="73">
        <f>'DATA INPUT MASK'!A13</f>
        <v>2</v>
      </c>
      <c r="B11" s="72">
        <f>'DATA INPUT MASK'!B13</f>
        <v>42403</v>
      </c>
      <c r="C11" s="13" t="str">
        <f>'DATA INPUT MASK'!H13</f>
        <v>Frankfurt-Hamburg</v>
      </c>
      <c r="D11" s="17">
        <f>'DATA INPUT MASK'!C13</f>
        <v>0.91666666666666663</v>
      </c>
      <c r="E11" s="18">
        <f>'DATA INPUT MASK'!D13</f>
        <v>0</v>
      </c>
      <c r="F11" s="19">
        <f>IF(ISNUMBER('DATA INPUT MASK'!C13)=FALSE,0,IF(ISNUMBER('DATA INPUT MASK'!D13)=FALSE,0,IF(E11-D11&lt;=0,(TIMEVALUE("23:59")-D11)*24+(1/60)+E11*24,(E11-D11)*24)))</f>
        <v>2.0000000000000009</v>
      </c>
      <c r="G11" s="20">
        <f>MAX(0,INT('DATA INPUT MASK'!I13))</f>
        <v>5</v>
      </c>
      <c r="H11" s="64">
        <f>MAX(0,G11*'EGSZ COUNTRY PROFILE GERMANY'!F$10)</f>
        <v>1.5</v>
      </c>
      <c r="I11" s="21">
        <f>MAX(0,(MAX(IF(F11&gt;='EGSZ COUNTRY PROFILE GERMANY'!D$7,'EGSZ COUNTRY PROFILE GERMANY'!D$10,IF(F11&gt;'EGSZ COUNTRY PROFILE GERMANY'!C$7,'EGSZ COUNTRY PROFILE GERMANY'!C$10,IF('EGSZ TEC'!F11&gt;'EGSZ COUNTRY PROFILE GERMANY'!B$7,'EGSZ COUNTRY PROFILE GERMANY'!B$10,0))),IF(F11&gt;0,IF(D11=0,'EGSZ COUNTRY PROFILE GERMANY'!B$10,IF(E11=0,'EGSZ COUNTRY PROFILE GERMANY'!B$10,0)),0)))-IF('DATA INPUT MASK'!L13="X",0.2*'EGSZ COUNTRY PROFILE GERMANY'!D$10)-IF('DATA INPUT MASK'!M13="x",0.4*'EGSZ COUNTRY PROFILE GERMANY'!D$10)-IF('DATA INPUT MASK'!N13="x",0.4*'EGSZ COUNTRY PROFILE GERMANY'!D$10))</f>
        <v>12</v>
      </c>
      <c r="J11" s="62">
        <f>IF('DATA INPUT MASK'!K13&gt;0,'DATA INPUT MASK'!K13,IF('EGSZ TEC'!E11=0,IF('DATA INPUT MASK'!J13="p",'EGSZ COUNTRY PROFILE GERMANY'!K$10,0),0))</f>
        <v>0</v>
      </c>
      <c r="K11" s="22">
        <f>'DATA INPUT MASK'!O13</f>
        <v>0</v>
      </c>
      <c r="L11" s="67">
        <f>'DATA INPUT MASK'!P13</f>
        <v>25</v>
      </c>
      <c r="M11" s="69">
        <f t="shared" si="0"/>
        <v>38.5</v>
      </c>
      <c r="N11" s="88" t="str">
        <f>'DATA INPUT MASK'!E13</f>
        <v>Ben Wang/Wang Industries</v>
      </c>
      <c r="O11" s="130">
        <f>'DATA INPUT MASK'!G13</f>
        <v>0</v>
      </c>
    </row>
    <row r="12" spans="1:15" s="86" customFormat="1" ht="12.6" customHeight="1" x14ac:dyDescent="0.2">
      <c r="A12" s="73">
        <f>'DATA INPUT MASK'!A14</f>
        <v>0</v>
      </c>
      <c r="B12" s="72">
        <f>'DATA INPUT MASK'!B14</f>
        <v>42404</v>
      </c>
      <c r="C12" s="13" t="str">
        <f>'DATA INPUT MASK'!H14</f>
        <v>Hamburg</v>
      </c>
      <c r="D12" s="18">
        <f>'DATA INPUT MASK'!C14</f>
        <v>0</v>
      </c>
      <c r="E12" s="18">
        <f>'DATA INPUT MASK'!D14</f>
        <v>0</v>
      </c>
      <c r="F12" s="19">
        <f>IF(ISNUMBER('DATA INPUT MASK'!C14)=FALSE,0,IF(ISNUMBER('DATA INPUT MASK'!D14)=FALSE,0,IF(E12-D12&lt;=0,(TIMEVALUE("23:59")-D12)*24+(1/60)+E12*24,(E12-D12)*24)))</f>
        <v>24</v>
      </c>
      <c r="G12" s="20">
        <f>MAX(0,INT('DATA INPUT MASK'!I14))</f>
        <v>0</v>
      </c>
      <c r="H12" s="64">
        <f>MAX(0,G12*'EGSZ COUNTRY PROFILE GERMANY'!F$10)</f>
        <v>0</v>
      </c>
      <c r="I12" s="21">
        <f>MAX(0,(MAX(IF(F12&gt;='EGSZ COUNTRY PROFILE GERMANY'!D$7,'EGSZ COUNTRY PROFILE GERMANY'!D$10,IF(F12&gt;'EGSZ COUNTRY PROFILE GERMANY'!C$7,'EGSZ COUNTRY PROFILE GERMANY'!C$10,IF('EGSZ TEC'!F12&gt;'EGSZ COUNTRY PROFILE GERMANY'!B$7,'EGSZ COUNTRY PROFILE GERMANY'!B$10,0))),IF(F12&gt;0,IF(D12=0,'EGSZ COUNTRY PROFILE GERMANY'!B$10,IF(E12=0,'EGSZ COUNTRY PROFILE GERMANY'!B$10,0)),0)))-IF('DATA INPUT MASK'!L14="X",0.2*'EGSZ COUNTRY PROFILE GERMANY'!D$10)-IF('DATA INPUT MASK'!M14="x",0.4*'EGSZ COUNTRY PROFILE GERMANY'!D$10)-IF('DATA INPUT MASK'!N14="x",0.4*'EGSZ COUNTRY PROFILE GERMANY'!D$10))</f>
        <v>9.5999999999999979</v>
      </c>
      <c r="J12" s="62">
        <f>IF('DATA INPUT MASK'!K14&gt;0,'DATA INPUT MASK'!K14,IF('EGSZ TEC'!E12=0,IF('DATA INPUT MASK'!J14="p",'EGSZ COUNTRY PROFILE GERMANY'!K$10,0),0))</f>
        <v>0</v>
      </c>
      <c r="K12" s="22">
        <f>'DATA INPUT MASK'!O14</f>
        <v>0</v>
      </c>
      <c r="L12" s="67">
        <f>'DATA INPUT MASK'!P14</f>
        <v>45</v>
      </c>
      <c r="M12" s="69">
        <f t="shared" si="0"/>
        <v>54.599999999999994</v>
      </c>
      <c r="N12" s="88">
        <f>'DATA INPUT MASK'!E14</f>
        <v>0</v>
      </c>
      <c r="O12" s="130">
        <f>'DATA INPUT MASK'!G14</f>
        <v>0</v>
      </c>
    </row>
    <row r="13" spans="1:15" s="86" customFormat="1" ht="12.6" customHeight="1" x14ac:dyDescent="0.2">
      <c r="A13" s="73">
        <f>'DATA INPUT MASK'!A15</f>
        <v>0</v>
      </c>
      <c r="B13" s="72">
        <f>'DATA INPUT MASK'!B15</f>
        <v>42405</v>
      </c>
      <c r="C13" s="13" t="str">
        <f>'DATA INPUT MASK'!H15</f>
        <v>Hamburg-Frankfurt</v>
      </c>
      <c r="D13" s="17">
        <f>'DATA INPUT MASK'!C15</f>
        <v>0</v>
      </c>
      <c r="E13" s="18">
        <f>'DATA INPUT MASK'!D15</f>
        <v>0.3125</v>
      </c>
      <c r="F13" s="19">
        <f>IF(ISNUMBER('DATA INPUT MASK'!C15)=FALSE,0,IF(ISNUMBER('DATA INPUT MASK'!D15)=FALSE,0,IF(E13-D13&lt;=0,(TIMEVALUE("23:59")-D13)*24+(1/60)+E13*24,(E13-D13)*24)))</f>
        <v>7.5</v>
      </c>
      <c r="G13" s="20">
        <f>MAX(0,INT('DATA INPUT MASK'!I15))</f>
        <v>5</v>
      </c>
      <c r="H13" s="64">
        <f>MAX(0,G13*'EGSZ COUNTRY PROFILE GERMANY'!F$10)</f>
        <v>1.5</v>
      </c>
      <c r="I13" s="21">
        <f>MAX(0,(MAX(IF(F13&gt;='EGSZ COUNTRY PROFILE GERMANY'!D$7,'EGSZ COUNTRY PROFILE GERMANY'!D$10,IF(F13&gt;'EGSZ COUNTRY PROFILE GERMANY'!C$7,'EGSZ COUNTRY PROFILE GERMANY'!C$10,IF('EGSZ TEC'!F13&gt;'EGSZ COUNTRY PROFILE GERMANY'!B$7,'EGSZ COUNTRY PROFILE GERMANY'!B$10,0))),IF(F13&gt;0,IF(D13=0,'EGSZ COUNTRY PROFILE GERMANY'!B$10,IF(E13=0,'EGSZ COUNTRY PROFILE GERMANY'!B$10,0)),0)))-IF('DATA INPUT MASK'!L15="X",0.2*'EGSZ COUNTRY PROFILE GERMANY'!D$10)-IF('DATA INPUT MASK'!M15="x",0.4*'EGSZ COUNTRY PROFILE GERMANY'!D$10)-IF('DATA INPUT MASK'!N15="x",0.4*'EGSZ COUNTRY PROFILE GERMANY'!D$10))</f>
        <v>7.1999999999999993</v>
      </c>
      <c r="J13" s="62">
        <f>IF('DATA INPUT MASK'!K15&gt;0,'DATA INPUT MASK'!K15,IF('EGSZ TEC'!E13=0,IF('DATA INPUT MASK'!J15="p",'EGSZ COUNTRY PROFILE GERMANY'!K$10,0),0))</f>
        <v>240</v>
      </c>
      <c r="K13" s="22">
        <f>'DATA INPUT MASK'!O15</f>
        <v>0</v>
      </c>
      <c r="L13" s="67">
        <f>'DATA INPUT MASK'!P15</f>
        <v>150</v>
      </c>
      <c r="M13" s="69">
        <f t="shared" si="0"/>
        <v>398.7</v>
      </c>
      <c r="N13" s="88">
        <f>'DATA INPUT MASK'!E15</f>
        <v>0</v>
      </c>
      <c r="O13" s="130">
        <f>'DATA INPUT MASK'!G15</f>
        <v>0</v>
      </c>
    </row>
    <row r="14" spans="1:15" s="86" customFormat="1" ht="12.6" customHeight="1" x14ac:dyDescent="0.2">
      <c r="A14" s="73">
        <f>'DATA INPUT MASK'!A16</f>
        <v>0</v>
      </c>
      <c r="B14" s="72">
        <f>'DATA INPUT MASK'!B16</f>
        <v>0</v>
      </c>
      <c r="C14" s="13">
        <f>'DATA INPUT MASK'!H16</f>
        <v>0</v>
      </c>
      <c r="D14" s="17">
        <f>'DATA INPUT MASK'!C16</f>
        <v>0</v>
      </c>
      <c r="E14" s="18">
        <f>'DATA INPUT MASK'!D16</f>
        <v>0</v>
      </c>
      <c r="F14" s="19">
        <f>IF(ISNUMBER('DATA INPUT MASK'!C16)=FALSE,0,IF(ISNUMBER('DATA INPUT MASK'!D16)=FALSE,0,IF(E14-D14&lt;=0,(TIMEVALUE("23:59")-D14)*24+(1/60)+E14*24,(E14-D14)*24)))</f>
        <v>0</v>
      </c>
      <c r="G14" s="20">
        <f>MAX(0,INT('DATA INPUT MASK'!I16))</f>
        <v>0</v>
      </c>
      <c r="H14" s="64">
        <f>MAX(0,G14*'EGSZ COUNTRY PROFILE GERMANY'!F$10)</f>
        <v>0</v>
      </c>
      <c r="I14" s="21">
        <f>MAX(0,(MAX(IF(F14&gt;='EGSZ COUNTRY PROFILE GERMANY'!D$7,'EGSZ COUNTRY PROFILE GERMANY'!D$10,IF(F14&gt;'EGSZ COUNTRY PROFILE GERMANY'!C$7,'EGSZ COUNTRY PROFILE GERMANY'!C$10,IF('EGSZ TEC'!F14&gt;'EGSZ COUNTRY PROFILE GERMANY'!B$7,'EGSZ COUNTRY PROFILE GERMANY'!B$10,0))),IF(F14&gt;0,IF(D14=0,'EGSZ COUNTRY PROFILE GERMANY'!B$10,IF(E14=0,'EGSZ COUNTRY PROFILE GERMANY'!B$10,0)),0)))-IF('DATA INPUT MASK'!L16="X",0.2*'EGSZ COUNTRY PROFILE GERMANY'!D$10)-IF('DATA INPUT MASK'!M16="x",0.4*'EGSZ COUNTRY PROFILE GERMANY'!D$10)-IF('DATA INPUT MASK'!N16="x",0.4*'EGSZ COUNTRY PROFILE GERMANY'!D$10))</f>
        <v>0</v>
      </c>
      <c r="J14" s="62">
        <f>IF('DATA INPUT MASK'!K16&gt;0,'DATA INPUT MASK'!K16,IF('EGSZ TEC'!E14=0,IF('DATA INPUT MASK'!J16="p",'EGSZ COUNTRY PROFILE GERMANY'!K$10,0),0))</f>
        <v>0</v>
      </c>
      <c r="K14" s="22">
        <f>'DATA INPUT MASK'!O16</f>
        <v>0</v>
      </c>
      <c r="L14" s="67">
        <f>'DATA INPUT MASK'!P16</f>
        <v>0</v>
      </c>
      <c r="M14" s="69">
        <f t="shared" si="0"/>
        <v>0</v>
      </c>
      <c r="N14" s="88">
        <f>'DATA INPUT MASK'!E16</f>
        <v>0</v>
      </c>
      <c r="O14" s="130">
        <f>'DATA INPUT MASK'!G16</f>
        <v>0</v>
      </c>
    </row>
    <row r="15" spans="1:15" s="86" customFormat="1" ht="12.6" customHeight="1" x14ac:dyDescent="0.2">
      <c r="A15" s="73">
        <f>'DATA INPUT MASK'!A17</f>
        <v>3</v>
      </c>
      <c r="B15" s="72">
        <f>'DATA INPUT MASK'!B17</f>
        <v>42417</v>
      </c>
      <c r="C15" s="13" t="str">
        <f>'DATA INPUT MASK'!H17</f>
        <v>Düsseldorf-Köln-Düsseldorf</v>
      </c>
      <c r="D15" s="17">
        <f>'DATA INPUT MASK'!C17</f>
        <v>0.83333333333333337</v>
      </c>
      <c r="E15" s="18">
        <f>'DATA INPUT MASK'!D17</f>
        <v>0.20833333333333334</v>
      </c>
      <c r="F15" s="19">
        <f>IF(ISNUMBER('DATA INPUT MASK'!C17)=FALSE,0,IF(ISNUMBER('DATA INPUT MASK'!D17)=FALSE,0,IF(E15-D15&lt;=0,(TIMEVALUE("23:59")-D15)*24+(1/60)+E15*24,(E15-D15)*24)))</f>
        <v>9</v>
      </c>
      <c r="G15" s="20">
        <f>MAX(0,INT('DATA INPUT MASK'!I17))</f>
        <v>82</v>
      </c>
      <c r="H15" s="64">
        <f>MAX(0,G15*'EGSZ COUNTRY PROFILE GERMANY'!F$10)</f>
        <v>24.599999999999998</v>
      </c>
      <c r="I15" s="21">
        <f>MAX(0,(MAX(IF(F15&gt;='EGSZ COUNTRY PROFILE GERMANY'!D$7,'EGSZ COUNTRY PROFILE GERMANY'!D$10,IF(F15&gt;'EGSZ COUNTRY PROFILE GERMANY'!C$7,'EGSZ COUNTRY PROFILE GERMANY'!C$10,IF('EGSZ TEC'!F15&gt;'EGSZ COUNTRY PROFILE GERMANY'!B$7,'EGSZ COUNTRY PROFILE GERMANY'!B$10,0))),IF(F15&gt;0,IF(D15=0,'EGSZ COUNTRY PROFILE GERMANY'!B$10,IF(E15=0,'EGSZ COUNTRY PROFILE GERMANY'!B$10,0)),0)))-IF('DATA INPUT MASK'!L17="X",0.2*'EGSZ COUNTRY PROFILE GERMANY'!D$10)-IF('DATA INPUT MASK'!M17="x",0.4*'EGSZ COUNTRY PROFILE GERMANY'!D$10)-IF('DATA INPUT MASK'!N17="x",0.4*'EGSZ COUNTRY PROFILE GERMANY'!D$10))</f>
        <v>12</v>
      </c>
      <c r="J15" s="62">
        <f>IF('DATA INPUT MASK'!K17&gt;0,'DATA INPUT MASK'!K17,IF('EGSZ TEC'!E15=0,IF('DATA INPUT MASK'!J17="p",'EGSZ COUNTRY PROFILE GERMANY'!K$10,0),0))</f>
        <v>0</v>
      </c>
      <c r="K15" s="22">
        <f>'DATA INPUT MASK'!O17</f>
        <v>0</v>
      </c>
      <c r="L15" s="67">
        <f>'DATA INPUT MASK'!P17</f>
        <v>8.4</v>
      </c>
      <c r="M15" s="69">
        <f t="shared" si="0"/>
        <v>44.999999999999993</v>
      </c>
      <c r="N15" s="88" t="str">
        <f>'DATA INPUT MASK'!E17</f>
        <v>Nachtdienst Eilig GmbH</v>
      </c>
      <c r="O15" s="130">
        <f>'DATA INPUT MASK'!G17</f>
        <v>0</v>
      </c>
    </row>
    <row r="16" spans="1:15" s="86" customFormat="1" ht="12.6" customHeight="1" x14ac:dyDescent="0.2">
      <c r="A16" s="73">
        <f>'DATA INPUT MASK'!A18</f>
        <v>0</v>
      </c>
      <c r="B16" s="72">
        <f>'DATA INPUT MASK'!B18</f>
        <v>0</v>
      </c>
      <c r="C16" s="13">
        <f>'DATA INPUT MASK'!H18</f>
        <v>0</v>
      </c>
      <c r="D16" s="17">
        <f>'DATA INPUT MASK'!C18</f>
        <v>0</v>
      </c>
      <c r="E16" s="18">
        <f>'DATA INPUT MASK'!D18</f>
        <v>0</v>
      </c>
      <c r="F16" s="19">
        <f>IF(ISNUMBER('DATA INPUT MASK'!C18)=FALSE,0,IF(ISNUMBER('DATA INPUT MASK'!D18)=FALSE,0,IF(E16-D16&lt;=0,(TIMEVALUE("23:59")-D16)*24+(1/60)+E16*24,(E16-D16)*24)))</f>
        <v>0</v>
      </c>
      <c r="G16" s="20">
        <f>MAX(0,INT('DATA INPUT MASK'!I18))</f>
        <v>0</v>
      </c>
      <c r="H16" s="64">
        <f>MAX(0,G16*'EGSZ COUNTRY PROFILE GERMANY'!F$10)</f>
        <v>0</v>
      </c>
      <c r="I16" s="21">
        <f>MAX(0,(MAX(IF(F16&gt;='EGSZ COUNTRY PROFILE GERMANY'!D$7,'EGSZ COUNTRY PROFILE GERMANY'!D$10,IF(F16&gt;'EGSZ COUNTRY PROFILE GERMANY'!C$7,'EGSZ COUNTRY PROFILE GERMANY'!C$10,IF('EGSZ TEC'!F16&gt;'EGSZ COUNTRY PROFILE GERMANY'!B$7,'EGSZ COUNTRY PROFILE GERMANY'!B$10,0))),IF(F16&gt;0,IF(D16=0,'EGSZ COUNTRY PROFILE GERMANY'!B$10,IF(E16=0,'EGSZ COUNTRY PROFILE GERMANY'!B$10,0)),0)))-IF('DATA INPUT MASK'!L18="X",0.2*'EGSZ COUNTRY PROFILE GERMANY'!D$10)-IF('DATA INPUT MASK'!M18="x",0.4*'EGSZ COUNTRY PROFILE GERMANY'!D$10)-IF('DATA INPUT MASK'!N18="x",0.4*'EGSZ COUNTRY PROFILE GERMANY'!D$10))</f>
        <v>0</v>
      </c>
      <c r="J16" s="62">
        <f>IF('DATA INPUT MASK'!K18&gt;0,'DATA INPUT MASK'!K18,IF('EGSZ TEC'!E16=0,IF('DATA INPUT MASK'!J18="p",'EGSZ COUNTRY PROFILE GERMANY'!K$10,0),0))</f>
        <v>0</v>
      </c>
      <c r="K16" s="22">
        <f>'DATA INPUT MASK'!O18</f>
        <v>0</v>
      </c>
      <c r="L16" s="67">
        <f>'DATA INPUT MASK'!P18</f>
        <v>0</v>
      </c>
      <c r="M16" s="69">
        <f t="shared" si="0"/>
        <v>0</v>
      </c>
      <c r="N16" s="88">
        <f>'DATA INPUT MASK'!E18</f>
        <v>0</v>
      </c>
      <c r="O16" s="130">
        <f>'DATA INPUT MASK'!G18</f>
        <v>0</v>
      </c>
    </row>
    <row r="17" spans="1:15" s="86" customFormat="1" ht="12.6" customHeight="1" x14ac:dyDescent="0.2">
      <c r="A17" s="73">
        <f>'DATA INPUT MASK'!A19</f>
        <v>4</v>
      </c>
      <c r="B17" s="72">
        <f>'DATA INPUT MASK'!B19</f>
        <v>42418</v>
      </c>
      <c r="C17" s="13" t="str">
        <f>'DATA INPUT MASK'!H19</f>
        <v>Frankfurt-Düsseldorf-Frankfurt</v>
      </c>
      <c r="D17" s="17">
        <f>'DATA INPUT MASK'!C19</f>
        <v>0.375</v>
      </c>
      <c r="E17" s="18">
        <f>'DATA INPUT MASK'!D19</f>
        <v>0.70833333333333337</v>
      </c>
      <c r="F17" s="19">
        <f>IF(ISNUMBER('DATA INPUT MASK'!C19)=FALSE,0,IF(ISNUMBER('DATA INPUT MASK'!D19)=FALSE,0,IF(E17-D17&lt;=0,(TIMEVALUE("23:59")-D17)*24+(1/60)+E17*24,(E17-D17)*24)))</f>
        <v>8</v>
      </c>
      <c r="G17" s="20">
        <f>MAX(0,INT('DATA INPUT MASK'!I19))</f>
        <v>440</v>
      </c>
      <c r="H17" s="64">
        <f>MAX(0,G17*'EGSZ COUNTRY PROFILE GERMANY'!F$10)</f>
        <v>132</v>
      </c>
      <c r="I17" s="21">
        <f>MAX(0,(MAX(IF(F17&gt;='EGSZ COUNTRY PROFILE GERMANY'!D$7,'EGSZ COUNTRY PROFILE GERMANY'!D$10,IF(F17&gt;'EGSZ COUNTRY PROFILE GERMANY'!C$7,'EGSZ COUNTRY PROFILE GERMANY'!C$10,IF('EGSZ TEC'!F17&gt;'EGSZ COUNTRY PROFILE GERMANY'!B$7,'EGSZ COUNTRY PROFILE GERMANY'!B$10,0))),IF(F17&gt;0,IF(D17=0,'EGSZ COUNTRY PROFILE GERMANY'!B$10,IF(E17=0,'EGSZ COUNTRY PROFILE GERMANY'!B$10,0)),0)))-IF('DATA INPUT MASK'!L19="X",0.2*'EGSZ COUNTRY PROFILE GERMANY'!D$10)-IF('DATA INPUT MASK'!M19="x",0.4*'EGSZ COUNTRY PROFILE GERMANY'!D$10)-IF('DATA INPUT MASK'!N19="x",0.4*'EGSZ COUNTRY PROFILE GERMANY'!D$10))</f>
        <v>0</v>
      </c>
      <c r="J17" s="62">
        <f>IF('DATA INPUT MASK'!K19&gt;0,'DATA INPUT MASK'!K19,IF('EGSZ TEC'!E17=0,IF('DATA INPUT MASK'!J19="p",'EGSZ COUNTRY PROFILE GERMANY'!K$10,0),0))</f>
        <v>0</v>
      </c>
      <c r="K17" s="22">
        <f>'DATA INPUT MASK'!O19</f>
        <v>0</v>
      </c>
      <c r="L17" s="67">
        <f>'DATA INPUT MASK'!P19</f>
        <v>0</v>
      </c>
      <c r="M17" s="69">
        <f t="shared" si="0"/>
        <v>132</v>
      </c>
      <c r="N17" s="88" t="str">
        <f>'DATA INPUT MASK'!E19</f>
        <v>Herr Schmitt, LSt-AP, Finanzamt D-Mitte</v>
      </c>
      <c r="O17" s="130">
        <f>'DATA INPUT MASK'!G19</f>
        <v>0</v>
      </c>
    </row>
    <row r="18" spans="1:15" s="86" customFormat="1" ht="12.6" customHeight="1" x14ac:dyDescent="0.2">
      <c r="A18" s="73">
        <f>'DATA INPUT MASK'!A20</f>
        <v>0</v>
      </c>
      <c r="B18" s="72">
        <f>'DATA INPUT MASK'!B20</f>
        <v>0</v>
      </c>
      <c r="C18" s="13">
        <f>'DATA INPUT MASK'!H20</f>
        <v>0</v>
      </c>
      <c r="D18" s="17">
        <f>'DATA INPUT MASK'!C20</f>
        <v>0</v>
      </c>
      <c r="E18" s="18">
        <f>'DATA INPUT MASK'!D20</f>
        <v>0</v>
      </c>
      <c r="F18" s="19">
        <f>IF(ISNUMBER('DATA INPUT MASK'!C20)=FALSE,0,IF(ISNUMBER('DATA INPUT MASK'!D20)=FALSE,0,IF(E18-D18&lt;=0,(TIMEVALUE("23:59")-D18)*24+(1/60)+E18*24,(E18-D18)*24)))</f>
        <v>0</v>
      </c>
      <c r="G18" s="20">
        <f>MAX(0,INT('DATA INPUT MASK'!I20))</f>
        <v>0</v>
      </c>
      <c r="H18" s="64">
        <f>MAX(0,G18*'EGSZ COUNTRY PROFILE GERMANY'!F$10)</f>
        <v>0</v>
      </c>
      <c r="I18" s="21">
        <f>MAX(0,(MAX(IF(F18&gt;='EGSZ COUNTRY PROFILE GERMANY'!D$7,'EGSZ COUNTRY PROFILE GERMANY'!D$10,IF(F18&gt;'EGSZ COUNTRY PROFILE GERMANY'!C$7,'EGSZ COUNTRY PROFILE GERMANY'!C$10,IF('EGSZ TEC'!F18&gt;'EGSZ COUNTRY PROFILE GERMANY'!B$7,'EGSZ COUNTRY PROFILE GERMANY'!B$10,0))),IF(F18&gt;0,IF(D18=0,'EGSZ COUNTRY PROFILE GERMANY'!B$10,IF(E18=0,'EGSZ COUNTRY PROFILE GERMANY'!B$10,0)),0)))-IF('DATA INPUT MASK'!L20="X",0.2*'EGSZ COUNTRY PROFILE GERMANY'!D$10)-IF('DATA INPUT MASK'!M20="x",0.4*'EGSZ COUNTRY PROFILE GERMANY'!D$10)-IF('DATA INPUT MASK'!N20="x",0.4*'EGSZ COUNTRY PROFILE GERMANY'!D$10))</f>
        <v>0</v>
      </c>
      <c r="J18" s="62">
        <f>IF('DATA INPUT MASK'!K20&gt;0,'DATA INPUT MASK'!K20,IF('EGSZ TEC'!E18=0,IF('DATA INPUT MASK'!J20="p",'EGSZ COUNTRY PROFILE GERMANY'!K$10,0),0))</f>
        <v>0</v>
      </c>
      <c r="K18" s="22">
        <f>'DATA INPUT MASK'!O20</f>
        <v>0</v>
      </c>
      <c r="L18" s="67">
        <f>'DATA INPUT MASK'!P20</f>
        <v>0</v>
      </c>
      <c r="M18" s="69">
        <f t="shared" si="0"/>
        <v>0</v>
      </c>
      <c r="N18" s="88">
        <f>'DATA INPUT MASK'!E20</f>
        <v>0</v>
      </c>
      <c r="O18" s="130">
        <f>'DATA INPUT MASK'!G20</f>
        <v>0</v>
      </c>
    </row>
    <row r="19" spans="1:15" s="86" customFormat="1" ht="12.6" customHeight="1" x14ac:dyDescent="0.2">
      <c r="A19" s="73">
        <f>'DATA INPUT MASK'!A21</f>
        <v>0</v>
      </c>
      <c r="B19" s="72">
        <f>'DATA INPUT MASK'!B21</f>
        <v>0</v>
      </c>
      <c r="C19" s="13">
        <f>'DATA INPUT MASK'!H21</f>
        <v>0</v>
      </c>
      <c r="D19" s="17">
        <f>'DATA INPUT MASK'!C21</f>
        <v>0</v>
      </c>
      <c r="E19" s="18">
        <f>'DATA INPUT MASK'!D21</f>
        <v>0</v>
      </c>
      <c r="F19" s="19">
        <f>IF(ISNUMBER('DATA INPUT MASK'!C21)=FALSE,0,IF(ISNUMBER('DATA INPUT MASK'!D21)=FALSE,0,IF(E19-D19&lt;=0,(TIMEVALUE("23:59")-D19)*24+(1/60)+E19*24,(E19-D19)*24)))</f>
        <v>0</v>
      </c>
      <c r="G19" s="20">
        <f>MAX(0,INT('DATA INPUT MASK'!I21))</f>
        <v>0</v>
      </c>
      <c r="H19" s="64">
        <f>MAX(0,G19*'EGSZ COUNTRY PROFILE GERMANY'!F$10)</f>
        <v>0</v>
      </c>
      <c r="I19" s="21">
        <f>MAX(0,(MAX(IF(F19&gt;='EGSZ COUNTRY PROFILE GERMANY'!D$7,'EGSZ COUNTRY PROFILE GERMANY'!D$10,IF(F19&gt;'EGSZ COUNTRY PROFILE GERMANY'!C$7,'EGSZ COUNTRY PROFILE GERMANY'!C$10,IF('EGSZ TEC'!F19&gt;'EGSZ COUNTRY PROFILE GERMANY'!B$7,'EGSZ COUNTRY PROFILE GERMANY'!B$10,0))),IF(F19&gt;0,IF(D19=0,'EGSZ COUNTRY PROFILE GERMANY'!B$10,IF(E19=0,'EGSZ COUNTRY PROFILE GERMANY'!B$10,0)),0)))-IF('DATA INPUT MASK'!L21="X",0.2*'EGSZ COUNTRY PROFILE GERMANY'!D$10)-IF('DATA INPUT MASK'!M21="x",0.4*'EGSZ COUNTRY PROFILE GERMANY'!D$10)-IF('DATA INPUT MASK'!N21="x",0.4*'EGSZ COUNTRY PROFILE GERMANY'!D$10))</f>
        <v>0</v>
      </c>
      <c r="J19" s="62">
        <f>IF('DATA INPUT MASK'!K21&gt;0,'DATA INPUT MASK'!K21,IF('EGSZ TEC'!E19=0,IF('DATA INPUT MASK'!J21="p",'EGSZ COUNTRY PROFILE GERMANY'!K$10,0),0))</f>
        <v>0</v>
      </c>
      <c r="K19" s="22">
        <f>'DATA INPUT MASK'!O21</f>
        <v>0</v>
      </c>
      <c r="L19" s="67">
        <f>'DATA INPUT MASK'!P21</f>
        <v>0</v>
      </c>
      <c r="M19" s="69">
        <f t="shared" si="0"/>
        <v>0</v>
      </c>
      <c r="N19" s="88">
        <f>'DATA INPUT MASK'!E21</f>
        <v>0</v>
      </c>
      <c r="O19" s="130">
        <f>'DATA INPUT MASK'!G21</f>
        <v>0</v>
      </c>
    </row>
    <row r="20" spans="1:15" s="86" customFormat="1" ht="12.6" customHeight="1" x14ac:dyDescent="0.2">
      <c r="A20" s="73">
        <f>'DATA INPUT MASK'!A22</f>
        <v>0</v>
      </c>
      <c r="B20" s="72">
        <f>'DATA INPUT MASK'!B22</f>
        <v>0</v>
      </c>
      <c r="C20" s="13">
        <f>'DATA INPUT MASK'!H22</f>
        <v>0</v>
      </c>
      <c r="D20" s="17">
        <f>'DATA INPUT MASK'!C22</f>
        <v>0</v>
      </c>
      <c r="E20" s="18">
        <f>'DATA INPUT MASK'!D22</f>
        <v>0</v>
      </c>
      <c r="F20" s="19">
        <f>IF(ISNUMBER('DATA INPUT MASK'!C22)=FALSE,0,IF(ISNUMBER('DATA INPUT MASK'!D22)=FALSE,0,IF(E20-D20&lt;=0,(TIMEVALUE("23:59")-D20)*24+(1/60)+E20*24,(E20-D20)*24)))</f>
        <v>0</v>
      </c>
      <c r="G20" s="20">
        <f>MAX(0,INT('DATA INPUT MASK'!I22))</f>
        <v>0</v>
      </c>
      <c r="H20" s="64">
        <f>MAX(0,G20*'EGSZ COUNTRY PROFILE GERMANY'!F$10)</f>
        <v>0</v>
      </c>
      <c r="I20" s="21">
        <f>MAX(0,(MAX(IF(F20&gt;='EGSZ COUNTRY PROFILE GERMANY'!D$7,'EGSZ COUNTRY PROFILE GERMANY'!D$10,IF(F20&gt;'EGSZ COUNTRY PROFILE GERMANY'!C$7,'EGSZ COUNTRY PROFILE GERMANY'!C$10,IF('EGSZ TEC'!F20&gt;'EGSZ COUNTRY PROFILE GERMANY'!B$7,'EGSZ COUNTRY PROFILE GERMANY'!B$10,0))),IF(F20&gt;0,IF(D20=0,'EGSZ COUNTRY PROFILE GERMANY'!B$10,IF(E20=0,'EGSZ COUNTRY PROFILE GERMANY'!B$10,0)),0)))-IF('DATA INPUT MASK'!L22="X",0.2*'EGSZ COUNTRY PROFILE GERMANY'!D$10)-IF('DATA INPUT MASK'!M22="x",0.4*'EGSZ COUNTRY PROFILE GERMANY'!D$10)-IF('DATA INPUT MASK'!N22="x",0.4*'EGSZ COUNTRY PROFILE GERMANY'!D$10))</f>
        <v>0</v>
      </c>
      <c r="J20" s="62">
        <f>IF('DATA INPUT MASK'!K22&gt;0,'DATA INPUT MASK'!K22,IF('EGSZ TEC'!E20=0,IF('DATA INPUT MASK'!J22="p",'EGSZ COUNTRY PROFILE GERMANY'!K$10,0),0))</f>
        <v>0</v>
      </c>
      <c r="K20" s="22">
        <f>'DATA INPUT MASK'!O22</f>
        <v>0</v>
      </c>
      <c r="L20" s="67">
        <f>'DATA INPUT MASK'!P22</f>
        <v>0</v>
      </c>
      <c r="M20" s="69">
        <f t="shared" si="0"/>
        <v>0</v>
      </c>
      <c r="N20" s="88">
        <f>'DATA INPUT MASK'!E22</f>
        <v>0</v>
      </c>
      <c r="O20" s="130">
        <f>'DATA INPUT MASK'!G22</f>
        <v>0</v>
      </c>
    </row>
    <row r="21" spans="1:15" s="86" customFormat="1" ht="12.6" customHeight="1" x14ac:dyDescent="0.2">
      <c r="A21" s="73">
        <f>'DATA INPUT MASK'!A23</f>
        <v>0</v>
      </c>
      <c r="B21" s="72">
        <f>'DATA INPUT MASK'!B23</f>
        <v>0</v>
      </c>
      <c r="C21" s="13">
        <f>'DATA INPUT MASK'!H23</f>
        <v>0</v>
      </c>
      <c r="D21" s="17">
        <f>'DATA INPUT MASK'!C23</f>
        <v>0</v>
      </c>
      <c r="E21" s="18">
        <f>'DATA INPUT MASK'!D23</f>
        <v>0</v>
      </c>
      <c r="F21" s="19">
        <f>IF(ISNUMBER('DATA INPUT MASK'!C23)=FALSE,0,IF(ISNUMBER('DATA INPUT MASK'!D23)=FALSE,0,IF(E21-D21&lt;=0,(TIMEVALUE("23:59")-D21)*24+(1/60)+E21*24,(E21-D21)*24)))</f>
        <v>0</v>
      </c>
      <c r="G21" s="20">
        <f>MAX(0,INT('DATA INPUT MASK'!I23))</f>
        <v>0</v>
      </c>
      <c r="H21" s="64">
        <f>MAX(0,G21*'EGSZ COUNTRY PROFILE GERMANY'!F$10)</f>
        <v>0</v>
      </c>
      <c r="I21" s="21">
        <f>MAX(0,(MAX(IF(F21&gt;='EGSZ COUNTRY PROFILE GERMANY'!D$7,'EGSZ COUNTRY PROFILE GERMANY'!D$10,IF(F21&gt;'EGSZ COUNTRY PROFILE GERMANY'!C$7,'EGSZ COUNTRY PROFILE GERMANY'!C$10,IF('EGSZ TEC'!F21&gt;'EGSZ COUNTRY PROFILE GERMANY'!B$7,'EGSZ COUNTRY PROFILE GERMANY'!B$10,0))),IF(F21&gt;0,IF(D21=0,'EGSZ COUNTRY PROFILE GERMANY'!B$10,IF(E21=0,'EGSZ COUNTRY PROFILE GERMANY'!B$10,0)),0)))-IF('DATA INPUT MASK'!L23="X",0.2*'EGSZ COUNTRY PROFILE GERMANY'!D$10)-IF('DATA INPUT MASK'!M23="x",0.4*'EGSZ COUNTRY PROFILE GERMANY'!D$10)-IF('DATA INPUT MASK'!N23="x",0.4*'EGSZ COUNTRY PROFILE GERMANY'!D$10))</f>
        <v>0</v>
      </c>
      <c r="J21" s="62">
        <f>IF('DATA INPUT MASK'!K23&gt;0,'DATA INPUT MASK'!K23,IF('EGSZ TEC'!E21=0,IF('DATA INPUT MASK'!J23="p",'EGSZ COUNTRY PROFILE GERMANY'!K$10,0),0))</f>
        <v>0</v>
      </c>
      <c r="K21" s="22">
        <f>'DATA INPUT MASK'!O23</f>
        <v>0</v>
      </c>
      <c r="L21" s="67">
        <f>'DATA INPUT MASK'!P23</f>
        <v>0</v>
      </c>
      <c r="M21" s="69">
        <f t="shared" si="0"/>
        <v>0</v>
      </c>
      <c r="N21" s="88">
        <f>'DATA INPUT MASK'!E23</f>
        <v>0</v>
      </c>
      <c r="O21" s="130">
        <f>'DATA INPUT MASK'!G23</f>
        <v>0</v>
      </c>
    </row>
    <row r="22" spans="1:15" s="86" customFormat="1" ht="12.6" customHeight="1" x14ac:dyDescent="0.2">
      <c r="A22" s="73">
        <f>'DATA INPUT MASK'!A24</f>
        <v>0</v>
      </c>
      <c r="B22" s="72">
        <f>'DATA INPUT MASK'!B24</f>
        <v>0</v>
      </c>
      <c r="C22" s="13">
        <f>'DATA INPUT MASK'!H24</f>
        <v>0</v>
      </c>
      <c r="D22" s="17">
        <f>'DATA INPUT MASK'!C24</f>
        <v>0</v>
      </c>
      <c r="E22" s="18">
        <f>'DATA INPUT MASK'!D24</f>
        <v>0</v>
      </c>
      <c r="F22" s="19">
        <f>IF(ISNUMBER('DATA INPUT MASK'!C24)=FALSE,0,IF(ISNUMBER('DATA INPUT MASK'!D24)=FALSE,0,IF(E22-D22&lt;=0,(TIMEVALUE("23:59")-D22)*24+(1/60)+E22*24,(E22-D22)*24)))</f>
        <v>0</v>
      </c>
      <c r="G22" s="20">
        <f>MAX(0,INT('DATA INPUT MASK'!I24))</f>
        <v>0</v>
      </c>
      <c r="H22" s="64">
        <f>MAX(0,G22*'EGSZ COUNTRY PROFILE GERMANY'!F$10)</f>
        <v>0</v>
      </c>
      <c r="I22" s="21">
        <f>MAX(0,(MAX(IF(F22&gt;='EGSZ COUNTRY PROFILE GERMANY'!D$7,'EGSZ COUNTRY PROFILE GERMANY'!D$10,IF(F22&gt;'EGSZ COUNTRY PROFILE GERMANY'!C$7,'EGSZ COUNTRY PROFILE GERMANY'!C$10,IF('EGSZ TEC'!F22&gt;'EGSZ COUNTRY PROFILE GERMANY'!B$7,'EGSZ COUNTRY PROFILE GERMANY'!B$10,0))),IF(F22&gt;0,IF(D22=0,'EGSZ COUNTRY PROFILE GERMANY'!B$10,IF(E22=0,'EGSZ COUNTRY PROFILE GERMANY'!B$10,0)),0)))-IF('DATA INPUT MASK'!L24="X",0.2*'EGSZ COUNTRY PROFILE GERMANY'!D$10)-IF('DATA INPUT MASK'!M24="x",0.4*'EGSZ COUNTRY PROFILE GERMANY'!D$10)-IF('DATA INPUT MASK'!N24="x",0.4*'EGSZ COUNTRY PROFILE GERMANY'!D$10))</f>
        <v>0</v>
      </c>
      <c r="J22" s="62">
        <f>IF('DATA INPUT MASK'!K24&gt;0,'DATA INPUT MASK'!K24,IF('EGSZ TEC'!E22=0,IF('DATA INPUT MASK'!J24="p",'EGSZ COUNTRY PROFILE GERMANY'!K$10,0),0))</f>
        <v>0</v>
      </c>
      <c r="K22" s="22">
        <f>'DATA INPUT MASK'!O24</f>
        <v>0</v>
      </c>
      <c r="L22" s="67">
        <f>'DATA INPUT MASK'!P24</f>
        <v>0</v>
      </c>
      <c r="M22" s="69">
        <f t="shared" si="0"/>
        <v>0</v>
      </c>
      <c r="N22" s="88">
        <f>'DATA INPUT MASK'!E24</f>
        <v>0</v>
      </c>
      <c r="O22" s="130">
        <f>'DATA INPUT MASK'!G24</f>
        <v>0</v>
      </c>
    </row>
    <row r="23" spans="1:15" s="86" customFormat="1" ht="12.6" customHeight="1" x14ac:dyDescent="0.2">
      <c r="A23" s="73">
        <f>'DATA INPUT MASK'!A25</f>
        <v>0</v>
      </c>
      <c r="B23" s="72">
        <f>'DATA INPUT MASK'!B25</f>
        <v>0</v>
      </c>
      <c r="C23" s="13">
        <f>'DATA INPUT MASK'!H25</f>
        <v>0</v>
      </c>
      <c r="D23" s="17">
        <f>'DATA INPUT MASK'!C25</f>
        <v>0</v>
      </c>
      <c r="E23" s="18">
        <f>'DATA INPUT MASK'!D25</f>
        <v>0</v>
      </c>
      <c r="F23" s="19">
        <f>IF(ISNUMBER('DATA INPUT MASK'!C25)=FALSE,0,IF(ISNUMBER('DATA INPUT MASK'!D25)=FALSE,0,IF(E23-D23&lt;=0,(TIMEVALUE("23:59")-D23)*24+(1/60)+E23*24,(E23-D23)*24)))</f>
        <v>0</v>
      </c>
      <c r="G23" s="20">
        <f>MAX(0,INT('DATA INPUT MASK'!I25))</f>
        <v>0</v>
      </c>
      <c r="H23" s="64">
        <f>MAX(0,G23*'EGSZ COUNTRY PROFILE GERMANY'!F$10)</f>
        <v>0</v>
      </c>
      <c r="I23" s="21">
        <f>MAX(0,(MAX(IF(F23&gt;='EGSZ COUNTRY PROFILE GERMANY'!D$7,'EGSZ COUNTRY PROFILE GERMANY'!D$10,IF(F23&gt;'EGSZ COUNTRY PROFILE GERMANY'!C$7,'EGSZ COUNTRY PROFILE GERMANY'!C$10,IF('EGSZ TEC'!F23&gt;'EGSZ COUNTRY PROFILE GERMANY'!B$7,'EGSZ COUNTRY PROFILE GERMANY'!B$10,0))),IF(F23&gt;0,IF(D23=0,'EGSZ COUNTRY PROFILE GERMANY'!B$10,IF(E23=0,'EGSZ COUNTRY PROFILE GERMANY'!B$10,0)),0)))-IF('DATA INPUT MASK'!L25="X",0.2*'EGSZ COUNTRY PROFILE GERMANY'!D$10)-IF('DATA INPUT MASK'!M25="x",0.4*'EGSZ COUNTRY PROFILE GERMANY'!D$10)-IF('DATA INPUT MASK'!N25="x",0.4*'EGSZ COUNTRY PROFILE GERMANY'!D$10))</f>
        <v>0</v>
      </c>
      <c r="J23" s="62">
        <f>IF('DATA INPUT MASK'!K25&gt;0,'DATA INPUT MASK'!K25,IF('EGSZ TEC'!E23=0,IF('DATA INPUT MASK'!J25="p",'EGSZ COUNTRY PROFILE GERMANY'!K$10,0),0))</f>
        <v>0</v>
      </c>
      <c r="K23" s="22">
        <f>'DATA INPUT MASK'!O25</f>
        <v>0</v>
      </c>
      <c r="L23" s="67">
        <f>'DATA INPUT MASK'!P25</f>
        <v>0</v>
      </c>
      <c r="M23" s="69">
        <f t="shared" si="0"/>
        <v>0</v>
      </c>
      <c r="N23" s="88">
        <f>'DATA INPUT MASK'!E25</f>
        <v>0</v>
      </c>
      <c r="O23" s="130">
        <f>'DATA INPUT MASK'!G25</f>
        <v>0</v>
      </c>
    </row>
    <row r="24" spans="1:15" s="86" customFormat="1" ht="12.6" customHeight="1" x14ac:dyDescent="0.2">
      <c r="A24" s="73">
        <f>'DATA INPUT MASK'!A26</f>
        <v>0</v>
      </c>
      <c r="B24" s="72">
        <f>'DATA INPUT MASK'!B26</f>
        <v>0</v>
      </c>
      <c r="C24" s="13">
        <f>'DATA INPUT MASK'!H26</f>
        <v>0</v>
      </c>
      <c r="D24" s="17">
        <f>'DATA INPUT MASK'!C26</f>
        <v>0</v>
      </c>
      <c r="E24" s="18">
        <f>'DATA INPUT MASK'!D26</f>
        <v>0</v>
      </c>
      <c r="F24" s="19">
        <f>IF(ISNUMBER('DATA INPUT MASK'!C26)=FALSE,0,IF(ISNUMBER('DATA INPUT MASK'!D26)=FALSE,0,IF(E24-D24&lt;=0,(TIMEVALUE("23:59")-D24)*24+(1/60)+E24*24,(E24-D24)*24)))</f>
        <v>0</v>
      </c>
      <c r="G24" s="20">
        <f>MAX(0,INT('DATA INPUT MASK'!I26))</f>
        <v>0</v>
      </c>
      <c r="H24" s="64">
        <f>MAX(0,G24*'EGSZ COUNTRY PROFILE GERMANY'!F$10)</f>
        <v>0</v>
      </c>
      <c r="I24" s="21">
        <f>MAX(0,(MAX(IF(F24&gt;='EGSZ COUNTRY PROFILE GERMANY'!D$7,'EGSZ COUNTRY PROFILE GERMANY'!D$10,IF(F24&gt;'EGSZ COUNTRY PROFILE GERMANY'!C$7,'EGSZ COUNTRY PROFILE GERMANY'!C$10,IF('EGSZ TEC'!F24&gt;'EGSZ COUNTRY PROFILE GERMANY'!B$7,'EGSZ COUNTRY PROFILE GERMANY'!B$10,0))),IF(F24&gt;0,IF(D24=0,'EGSZ COUNTRY PROFILE GERMANY'!B$10,IF(E24=0,'EGSZ COUNTRY PROFILE GERMANY'!B$10,0)),0)))-IF('DATA INPUT MASK'!L26="X",0.2*'EGSZ COUNTRY PROFILE GERMANY'!D$10)-IF('DATA INPUT MASK'!M26="x",0.4*'EGSZ COUNTRY PROFILE GERMANY'!D$10)-IF('DATA INPUT MASK'!N26="x",0.4*'EGSZ COUNTRY PROFILE GERMANY'!D$10))</f>
        <v>0</v>
      </c>
      <c r="J24" s="62">
        <f>IF('DATA INPUT MASK'!K26&gt;0,'DATA INPUT MASK'!K26,IF('EGSZ TEC'!E24=0,IF('DATA INPUT MASK'!J26="p",'EGSZ COUNTRY PROFILE GERMANY'!K$10,0),0))</f>
        <v>0</v>
      </c>
      <c r="K24" s="22">
        <f>'DATA INPUT MASK'!O26</f>
        <v>0</v>
      </c>
      <c r="L24" s="67">
        <f>'DATA INPUT MASK'!P26</f>
        <v>0</v>
      </c>
      <c r="M24" s="69">
        <f t="shared" si="0"/>
        <v>0</v>
      </c>
      <c r="N24" s="88">
        <f>'DATA INPUT MASK'!E26</f>
        <v>0</v>
      </c>
      <c r="O24" s="130">
        <f>'DATA INPUT MASK'!G26</f>
        <v>0</v>
      </c>
    </row>
    <row r="25" spans="1:15" s="86" customFormat="1" ht="12.6" customHeight="1" x14ac:dyDescent="0.2">
      <c r="A25" s="73">
        <f>'DATA INPUT MASK'!A27</f>
        <v>0</v>
      </c>
      <c r="B25" s="72">
        <f>'DATA INPUT MASK'!B27</f>
        <v>0</v>
      </c>
      <c r="C25" s="13">
        <f>'DATA INPUT MASK'!H27</f>
        <v>0</v>
      </c>
      <c r="D25" s="17">
        <f>'DATA INPUT MASK'!C27</f>
        <v>0</v>
      </c>
      <c r="E25" s="18">
        <f>'DATA INPUT MASK'!D27</f>
        <v>0</v>
      </c>
      <c r="F25" s="19">
        <f>IF(ISNUMBER('DATA INPUT MASK'!C27)=FALSE,0,IF(ISNUMBER('DATA INPUT MASK'!D27)=FALSE,0,IF(E25-D25&lt;=0,(TIMEVALUE("23:59")-D25)*24+(1/60)+E25*24,(E25-D25)*24)))</f>
        <v>0</v>
      </c>
      <c r="G25" s="20">
        <f>MAX(0,INT('DATA INPUT MASK'!I27))</f>
        <v>0</v>
      </c>
      <c r="H25" s="64">
        <f>MAX(0,G25*'EGSZ COUNTRY PROFILE GERMANY'!F$10)</f>
        <v>0</v>
      </c>
      <c r="I25" s="21">
        <f>MAX(0,(MAX(IF(F25&gt;='EGSZ COUNTRY PROFILE GERMANY'!D$7,'EGSZ COUNTRY PROFILE GERMANY'!D$10,IF(F25&gt;'EGSZ COUNTRY PROFILE GERMANY'!C$7,'EGSZ COUNTRY PROFILE GERMANY'!C$10,IF('EGSZ TEC'!F25&gt;'EGSZ COUNTRY PROFILE GERMANY'!B$7,'EGSZ COUNTRY PROFILE GERMANY'!B$10,0))),IF(F25&gt;0,IF(D25=0,'EGSZ COUNTRY PROFILE GERMANY'!B$10,IF(E25=0,'EGSZ COUNTRY PROFILE GERMANY'!B$10,0)),0)))-IF('DATA INPUT MASK'!L27="X",0.2*'EGSZ COUNTRY PROFILE GERMANY'!D$10)-IF('DATA INPUT MASK'!M27="x",0.4*'EGSZ COUNTRY PROFILE GERMANY'!D$10)-IF('DATA INPUT MASK'!N27="x",0.4*'EGSZ COUNTRY PROFILE GERMANY'!D$10))</f>
        <v>0</v>
      </c>
      <c r="J25" s="62">
        <f>IF('DATA INPUT MASK'!K27&gt;0,'DATA INPUT MASK'!K27,IF('EGSZ TEC'!E25=0,IF('DATA INPUT MASK'!J27="p",'EGSZ COUNTRY PROFILE GERMANY'!K$10,0),0))</f>
        <v>0</v>
      </c>
      <c r="K25" s="22">
        <f>'DATA INPUT MASK'!O27</f>
        <v>0</v>
      </c>
      <c r="L25" s="67">
        <f>'DATA INPUT MASK'!P27</f>
        <v>0</v>
      </c>
      <c r="M25" s="69">
        <f t="shared" si="0"/>
        <v>0</v>
      </c>
      <c r="N25" s="88">
        <f>'DATA INPUT MASK'!E27</f>
        <v>0</v>
      </c>
      <c r="O25" s="130">
        <f>'DATA INPUT MASK'!G27</f>
        <v>0</v>
      </c>
    </row>
    <row r="26" spans="1:15" s="86" customFormat="1" ht="12.6" customHeight="1" x14ac:dyDescent="0.2">
      <c r="A26" s="73">
        <f>'DATA INPUT MASK'!A28</f>
        <v>0</v>
      </c>
      <c r="B26" s="72">
        <f>'DATA INPUT MASK'!B28</f>
        <v>0</v>
      </c>
      <c r="C26" s="13">
        <f>'DATA INPUT MASK'!H28</f>
        <v>0</v>
      </c>
      <c r="D26" s="17">
        <f>'DATA INPUT MASK'!C28</f>
        <v>0</v>
      </c>
      <c r="E26" s="18">
        <f>'DATA INPUT MASK'!D28</f>
        <v>0</v>
      </c>
      <c r="F26" s="19">
        <f>IF(ISNUMBER('DATA INPUT MASK'!C28)=FALSE,0,IF(ISNUMBER('DATA INPUT MASK'!D28)=FALSE,0,IF(E26-D26&lt;=0,(TIMEVALUE("23:59")-D26)*24+(1/60)+E26*24,(E26-D26)*24)))</f>
        <v>0</v>
      </c>
      <c r="G26" s="20">
        <f>MAX(0,INT('DATA INPUT MASK'!I28))</f>
        <v>0</v>
      </c>
      <c r="H26" s="64">
        <f>MAX(0,G26*'EGSZ COUNTRY PROFILE GERMANY'!F$10)</f>
        <v>0</v>
      </c>
      <c r="I26" s="21">
        <f>MAX(0,(MAX(IF(F26&gt;='EGSZ COUNTRY PROFILE GERMANY'!D$7,'EGSZ COUNTRY PROFILE GERMANY'!D$10,IF(F26&gt;'EGSZ COUNTRY PROFILE GERMANY'!C$7,'EGSZ COUNTRY PROFILE GERMANY'!C$10,IF('EGSZ TEC'!F26&gt;'EGSZ COUNTRY PROFILE GERMANY'!B$7,'EGSZ COUNTRY PROFILE GERMANY'!B$10,0))),IF(F26&gt;0,IF(D26=0,'EGSZ COUNTRY PROFILE GERMANY'!B$10,IF(E26=0,'EGSZ COUNTRY PROFILE GERMANY'!B$10,0)),0)))-IF('DATA INPUT MASK'!L28="X",0.2*'EGSZ COUNTRY PROFILE GERMANY'!D$10)-IF('DATA INPUT MASK'!M28="x",0.4*'EGSZ COUNTRY PROFILE GERMANY'!D$10)-IF('DATA INPUT MASK'!N28="x",0.4*'EGSZ COUNTRY PROFILE GERMANY'!D$10))</f>
        <v>0</v>
      </c>
      <c r="J26" s="62">
        <f>IF('DATA INPUT MASK'!K28&gt;0,'DATA INPUT MASK'!K28,IF('EGSZ TEC'!E26=0,IF('DATA INPUT MASK'!J28="p",'EGSZ COUNTRY PROFILE GERMANY'!K$10,0),0))</f>
        <v>0</v>
      </c>
      <c r="K26" s="22">
        <f>'DATA INPUT MASK'!O28</f>
        <v>0</v>
      </c>
      <c r="L26" s="67">
        <f>'DATA INPUT MASK'!P28</f>
        <v>0</v>
      </c>
      <c r="M26" s="69">
        <f t="shared" si="0"/>
        <v>0</v>
      </c>
      <c r="N26" s="88">
        <f>'DATA INPUT MASK'!E28</f>
        <v>0</v>
      </c>
      <c r="O26" s="130">
        <f>'DATA INPUT MASK'!G28</f>
        <v>0</v>
      </c>
    </row>
    <row r="27" spans="1:15" s="86" customFormat="1" ht="12.6" customHeight="1" x14ac:dyDescent="0.2">
      <c r="A27" s="73">
        <f>'DATA INPUT MASK'!A29</f>
        <v>0</v>
      </c>
      <c r="B27" s="72">
        <f>'DATA INPUT MASK'!B29</f>
        <v>0</v>
      </c>
      <c r="C27" s="13">
        <f>'DATA INPUT MASK'!H29</f>
        <v>0</v>
      </c>
      <c r="D27" s="17">
        <f>'DATA INPUT MASK'!C29</f>
        <v>0</v>
      </c>
      <c r="E27" s="18">
        <f>'DATA INPUT MASK'!D29</f>
        <v>0</v>
      </c>
      <c r="F27" s="19">
        <f>IF(ISNUMBER('DATA INPUT MASK'!C29)=FALSE,0,IF(ISNUMBER('DATA INPUT MASK'!D29)=FALSE,0,IF(E27-D27&lt;=0,(TIMEVALUE("23:59")-D27)*24+(1/60)+E27*24,(E27-D27)*24)))</f>
        <v>0</v>
      </c>
      <c r="G27" s="20">
        <f>MAX(0,INT('DATA INPUT MASK'!I29))</f>
        <v>0</v>
      </c>
      <c r="H27" s="64">
        <f>MAX(0,G27*'EGSZ COUNTRY PROFILE GERMANY'!F$10)</f>
        <v>0</v>
      </c>
      <c r="I27" s="21">
        <f>MAX(0,(MAX(IF(F27&gt;='EGSZ COUNTRY PROFILE GERMANY'!D$7,'EGSZ COUNTRY PROFILE GERMANY'!D$10,IF(F27&gt;'EGSZ COUNTRY PROFILE GERMANY'!C$7,'EGSZ COUNTRY PROFILE GERMANY'!C$10,IF('EGSZ TEC'!F27&gt;'EGSZ COUNTRY PROFILE GERMANY'!B$7,'EGSZ COUNTRY PROFILE GERMANY'!B$10,0))),IF(F27&gt;0,IF(D27=0,'EGSZ COUNTRY PROFILE GERMANY'!B$10,IF(E27=0,'EGSZ COUNTRY PROFILE GERMANY'!B$10,0)),0)))-IF('DATA INPUT MASK'!L29="X",0.2*'EGSZ COUNTRY PROFILE GERMANY'!D$10)-IF('DATA INPUT MASK'!M29="x",0.4*'EGSZ COUNTRY PROFILE GERMANY'!D$10)-IF('DATA INPUT MASK'!N29="x",0.4*'EGSZ COUNTRY PROFILE GERMANY'!D$10))</f>
        <v>0</v>
      </c>
      <c r="J27" s="62">
        <f>IF('DATA INPUT MASK'!K29&gt;0,'DATA INPUT MASK'!K29,IF('EGSZ TEC'!E27=0,IF('DATA INPUT MASK'!J29="p",'EGSZ COUNTRY PROFILE GERMANY'!K$10,0),0))</f>
        <v>0</v>
      </c>
      <c r="K27" s="22">
        <f>'DATA INPUT MASK'!O29</f>
        <v>0</v>
      </c>
      <c r="L27" s="67">
        <f>'DATA INPUT MASK'!P29</f>
        <v>0</v>
      </c>
      <c r="M27" s="69">
        <f t="shared" si="0"/>
        <v>0</v>
      </c>
      <c r="N27" s="88">
        <f>'DATA INPUT MASK'!E29</f>
        <v>0</v>
      </c>
      <c r="O27" s="130">
        <f>'DATA INPUT MASK'!G29</f>
        <v>0</v>
      </c>
    </row>
    <row r="28" spans="1:15" s="86" customFormat="1" ht="12.6" customHeight="1" x14ac:dyDescent="0.2">
      <c r="A28" s="73">
        <f>'DATA INPUT MASK'!A30</f>
        <v>0</v>
      </c>
      <c r="B28" s="72">
        <f>'DATA INPUT MASK'!B30</f>
        <v>0</v>
      </c>
      <c r="C28" s="13">
        <f>'DATA INPUT MASK'!H30</f>
        <v>0</v>
      </c>
      <c r="D28" s="17">
        <f>'DATA INPUT MASK'!C30</f>
        <v>0</v>
      </c>
      <c r="E28" s="18">
        <f>'DATA INPUT MASK'!D30</f>
        <v>0</v>
      </c>
      <c r="F28" s="19">
        <f>IF(ISNUMBER('DATA INPUT MASK'!C30)=FALSE,0,IF(ISNUMBER('DATA INPUT MASK'!D30)=FALSE,0,IF(E28-D28&lt;=0,(TIMEVALUE("23:59")-D28)*24+(1/60)+E28*24,(E28-D28)*24)))</f>
        <v>0</v>
      </c>
      <c r="G28" s="20">
        <f>MAX(0,INT('DATA INPUT MASK'!I30))</f>
        <v>0</v>
      </c>
      <c r="H28" s="64">
        <f>MAX(0,G28*'EGSZ COUNTRY PROFILE GERMANY'!F$10)</f>
        <v>0</v>
      </c>
      <c r="I28" s="21">
        <f>MAX(0,(MAX(IF(F28&gt;='EGSZ COUNTRY PROFILE GERMANY'!D$7,'EGSZ COUNTRY PROFILE GERMANY'!D$10,IF(F28&gt;'EGSZ COUNTRY PROFILE GERMANY'!C$7,'EGSZ COUNTRY PROFILE GERMANY'!C$10,IF('EGSZ TEC'!F28&gt;'EGSZ COUNTRY PROFILE GERMANY'!B$7,'EGSZ COUNTRY PROFILE GERMANY'!B$10,0))),IF(F28&gt;0,IF(D28=0,'EGSZ COUNTRY PROFILE GERMANY'!B$10,IF(E28=0,'EGSZ COUNTRY PROFILE GERMANY'!B$10,0)),0)))-IF('DATA INPUT MASK'!L30="X",0.2*'EGSZ COUNTRY PROFILE GERMANY'!D$10)-IF('DATA INPUT MASK'!M30="x",0.4*'EGSZ COUNTRY PROFILE GERMANY'!D$10)-IF('DATA INPUT MASK'!N30="x",0.4*'EGSZ COUNTRY PROFILE GERMANY'!D$10))</f>
        <v>0</v>
      </c>
      <c r="J28" s="62">
        <f>IF('DATA INPUT MASK'!K30&gt;0,'DATA INPUT MASK'!K30,IF('EGSZ TEC'!E28=0,IF('DATA INPUT MASK'!J30="p",'EGSZ COUNTRY PROFILE GERMANY'!K$10,0),0))</f>
        <v>0</v>
      </c>
      <c r="K28" s="22">
        <f>'DATA INPUT MASK'!O30</f>
        <v>0</v>
      </c>
      <c r="L28" s="67">
        <f>'DATA INPUT MASK'!P30</f>
        <v>0</v>
      </c>
      <c r="M28" s="69">
        <f t="shared" si="0"/>
        <v>0</v>
      </c>
      <c r="N28" s="88">
        <f>'DATA INPUT MASK'!E30</f>
        <v>0</v>
      </c>
      <c r="O28" s="130">
        <f>'DATA INPUT MASK'!G30</f>
        <v>0</v>
      </c>
    </row>
    <row r="29" spans="1:15" s="86" customFormat="1" ht="12.6" customHeight="1" x14ac:dyDescent="0.2">
      <c r="A29" s="73">
        <f>'DATA INPUT MASK'!A31</f>
        <v>0</v>
      </c>
      <c r="B29" s="72">
        <f>'DATA INPUT MASK'!B31</f>
        <v>0</v>
      </c>
      <c r="C29" s="13">
        <f>'DATA INPUT MASK'!H31</f>
        <v>0</v>
      </c>
      <c r="D29" s="17">
        <f>'DATA INPUT MASK'!C31</f>
        <v>0</v>
      </c>
      <c r="E29" s="18">
        <f>'DATA INPUT MASK'!D31</f>
        <v>0</v>
      </c>
      <c r="F29" s="19">
        <f>IF(ISNUMBER('DATA INPUT MASK'!C31)=FALSE,0,IF(ISNUMBER('DATA INPUT MASK'!D31)=FALSE,0,IF(E29-D29&lt;=0,(TIMEVALUE("23:59")-D29)*24+(1/60)+E29*24,(E29-D29)*24)))</f>
        <v>0</v>
      </c>
      <c r="G29" s="20">
        <f>MAX(0,INT('DATA INPUT MASK'!I31))</f>
        <v>0</v>
      </c>
      <c r="H29" s="64">
        <f>MAX(0,G29*'EGSZ COUNTRY PROFILE GERMANY'!F$10)</f>
        <v>0</v>
      </c>
      <c r="I29" s="21">
        <f>MAX(0,(MAX(IF(F29&gt;='EGSZ COUNTRY PROFILE GERMANY'!D$7,'EGSZ COUNTRY PROFILE GERMANY'!D$10,IF(F29&gt;'EGSZ COUNTRY PROFILE GERMANY'!C$7,'EGSZ COUNTRY PROFILE GERMANY'!C$10,IF('EGSZ TEC'!F29&gt;'EGSZ COUNTRY PROFILE GERMANY'!B$7,'EGSZ COUNTRY PROFILE GERMANY'!B$10,0))),IF(F29&gt;0,IF(D29=0,'EGSZ COUNTRY PROFILE GERMANY'!B$10,IF(E29=0,'EGSZ COUNTRY PROFILE GERMANY'!B$10,0)),0)))-IF('DATA INPUT MASK'!L31="X",0.2*'EGSZ COUNTRY PROFILE GERMANY'!D$10)-IF('DATA INPUT MASK'!M31="x",0.4*'EGSZ COUNTRY PROFILE GERMANY'!D$10)-IF('DATA INPUT MASK'!N31="x",0.4*'EGSZ COUNTRY PROFILE GERMANY'!D$10))</f>
        <v>0</v>
      </c>
      <c r="J29" s="62">
        <f>IF('DATA INPUT MASK'!K31&gt;0,'DATA INPUT MASK'!K31,IF('EGSZ TEC'!E29=0,IF('DATA INPUT MASK'!J31="p",'EGSZ COUNTRY PROFILE GERMANY'!K$10,0),0))</f>
        <v>0</v>
      </c>
      <c r="K29" s="22">
        <f>'DATA INPUT MASK'!O31</f>
        <v>0</v>
      </c>
      <c r="L29" s="67">
        <f>'DATA INPUT MASK'!P31</f>
        <v>0</v>
      </c>
      <c r="M29" s="69">
        <f t="shared" si="0"/>
        <v>0</v>
      </c>
      <c r="N29" s="88">
        <f>'DATA INPUT MASK'!E31</f>
        <v>0</v>
      </c>
      <c r="O29" s="130">
        <f>'DATA INPUT MASK'!G31</f>
        <v>0</v>
      </c>
    </row>
    <row r="30" spans="1:15" s="86" customFormat="1" ht="12.6" customHeight="1" x14ac:dyDescent="0.2">
      <c r="A30" s="73">
        <f>'DATA INPUT MASK'!A32</f>
        <v>0</v>
      </c>
      <c r="B30" s="72">
        <f>'DATA INPUT MASK'!B32</f>
        <v>0</v>
      </c>
      <c r="C30" s="13">
        <f>'DATA INPUT MASK'!H32</f>
        <v>0</v>
      </c>
      <c r="D30" s="17">
        <f>'DATA INPUT MASK'!C32</f>
        <v>0</v>
      </c>
      <c r="E30" s="18">
        <f>'DATA INPUT MASK'!D32</f>
        <v>0</v>
      </c>
      <c r="F30" s="19">
        <f>IF(ISNUMBER('DATA INPUT MASK'!C32)=FALSE,0,IF(ISNUMBER('DATA INPUT MASK'!D32)=FALSE,0,IF(E30-D30&lt;=0,(TIMEVALUE("23:59")-D30)*24+(1/60)+E30*24,(E30-D30)*24)))</f>
        <v>0</v>
      </c>
      <c r="G30" s="20">
        <f>MAX(0,INT('DATA INPUT MASK'!I32))</f>
        <v>0</v>
      </c>
      <c r="H30" s="64">
        <f>MAX(0,G30*'EGSZ COUNTRY PROFILE GERMANY'!F$10)</f>
        <v>0</v>
      </c>
      <c r="I30" s="21">
        <f>MAX(0,(MAX(IF(F30&gt;='EGSZ COUNTRY PROFILE GERMANY'!D$7,'EGSZ COUNTRY PROFILE GERMANY'!D$10,IF(F30&gt;'EGSZ COUNTRY PROFILE GERMANY'!C$7,'EGSZ COUNTRY PROFILE GERMANY'!C$10,IF('EGSZ TEC'!F30&gt;'EGSZ COUNTRY PROFILE GERMANY'!B$7,'EGSZ COUNTRY PROFILE GERMANY'!B$10,0))),IF(F30&gt;0,IF(D30=0,'EGSZ COUNTRY PROFILE GERMANY'!B$10,IF(E30=0,'EGSZ COUNTRY PROFILE GERMANY'!B$10,0)),0)))-IF('DATA INPUT MASK'!L32="X",0.2*'EGSZ COUNTRY PROFILE GERMANY'!D$10)-IF('DATA INPUT MASK'!M32="x",0.4*'EGSZ COUNTRY PROFILE GERMANY'!D$10)-IF('DATA INPUT MASK'!N32="x",0.4*'EGSZ COUNTRY PROFILE GERMANY'!D$10))</f>
        <v>0</v>
      </c>
      <c r="J30" s="62">
        <f>IF('DATA INPUT MASK'!K32&gt;0,'DATA INPUT MASK'!K32,IF('EGSZ TEC'!E30=0,IF('DATA INPUT MASK'!J32="p",'EGSZ COUNTRY PROFILE GERMANY'!K$10,0),0))</f>
        <v>0</v>
      </c>
      <c r="K30" s="22">
        <f>'DATA INPUT MASK'!O32</f>
        <v>0</v>
      </c>
      <c r="L30" s="67">
        <f>'DATA INPUT MASK'!P32</f>
        <v>0</v>
      </c>
      <c r="M30" s="69">
        <f t="shared" si="0"/>
        <v>0</v>
      </c>
      <c r="N30" s="88">
        <f>'DATA INPUT MASK'!E32</f>
        <v>0</v>
      </c>
      <c r="O30" s="130">
        <f>'DATA INPUT MASK'!G32</f>
        <v>0</v>
      </c>
    </row>
    <row r="31" spans="1:15" s="86" customFormat="1" ht="12.6" customHeight="1" x14ac:dyDescent="0.2">
      <c r="A31" s="73">
        <f>'DATA INPUT MASK'!A33</f>
        <v>0</v>
      </c>
      <c r="B31" s="72">
        <f>'DATA INPUT MASK'!B33</f>
        <v>0</v>
      </c>
      <c r="C31" s="13">
        <f>'DATA INPUT MASK'!H33</f>
        <v>0</v>
      </c>
      <c r="D31" s="17">
        <f>'DATA INPUT MASK'!C33</f>
        <v>0</v>
      </c>
      <c r="E31" s="18">
        <f>'DATA INPUT MASK'!D33</f>
        <v>0</v>
      </c>
      <c r="F31" s="19">
        <f>IF(ISNUMBER('DATA INPUT MASK'!C33)=FALSE,0,IF(ISNUMBER('DATA INPUT MASK'!D33)=FALSE,0,IF(E31-D31&lt;=0,(TIMEVALUE("23:59")-D31)*24+(1/60)+E31*24,(E31-D31)*24)))</f>
        <v>0</v>
      </c>
      <c r="G31" s="20">
        <f>MAX(0,INT('DATA INPUT MASK'!I33))</f>
        <v>0</v>
      </c>
      <c r="H31" s="64">
        <f>MAX(0,G31*'EGSZ COUNTRY PROFILE GERMANY'!F$10)</f>
        <v>0</v>
      </c>
      <c r="I31" s="21">
        <f>MAX(0,(MAX(IF(F31&gt;='EGSZ COUNTRY PROFILE GERMANY'!D$7,'EGSZ COUNTRY PROFILE GERMANY'!D$10,IF(F31&gt;'EGSZ COUNTRY PROFILE GERMANY'!C$7,'EGSZ COUNTRY PROFILE GERMANY'!C$10,IF('EGSZ TEC'!F31&gt;'EGSZ COUNTRY PROFILE GERMANY'!B$7,'EGSZ COUNTRY PROFILE GERMANY'!B$10,0))),IF(F31&gt;0,IF(D31=0,'EGSZ COUNTRY PROFILE GERMANY'!B$10,IF(E31=0,'EGSZ COUNTRY PROFILE GERMANY'!B$10,0)),0)))-IF('DATA INPUT MASK'!L33="X",0.2*'EGSZ COUNTRY PROFILE GERMANY'!D$10)-IF('DATA INPUT MASK'!M33="x",0.4*'EGSZ COUNTRY PROFILE GERMANY'!D$10)-IF('DATA INPUT MASK'!N33="x",0.4*'EGSZ COUNTRY PROFILE GERMANY'!D$10))</f>
        <v>0</v>
      </c>
      <c r="J31" s="62">
        <f>IF('DATA INPUT MASK'!K33&gt;0,'DATA INPUT MASK'!K33,IF('EGSZ TEC'!E31=0,IF('DATA INPUT MASK'!J33="p",'EGSZ COUNTRY PROFILE GERMANY'!K$10,0),0))</f>
        <v>0</v>
      </c>
      <c r="K31" s="22">
        <f>'DATA INPUT MASK'!O33</f>
        <v>0</v>
      </c>
      <c r="L31" s="67">
        <f>'DATA INPUT MASK'!P33</f>
        <v>0</v>
      </c>
      <c r="M31" s="69">
        <f t="shared" si="0"/>
        <v>0</v>
      </c>
      <c r="N31" s="88">
        <f>'DATA INPUT MASK'!E33</f>
        <v>0</v>
      </c>
      <c r="O31" s="130">
        <f>'DATA INPUT MASK'!G33</f>
        <v>0</v>
      </c>
    </row>
    <row r="32" spans="1:15" s="86" customFormat="1" ht="12.6" customHeight="1" x14ac:dyDescent="0.2">
      <c r="A32" s="73">
        <f>'DATA INPUT MASK'!A34</f>
        <v>0</v>
      </c>
      <c r="B32" s="72">
        <f>'DATA INPUT MASK'!B34</f>
        <v>0</v>
      </c>
      <c r="C32" s="13">
        <f>'DATA INPUT MASK'!H34</f>
        <v>0</v>
      </c>
      <c r="D32" s="17">
        <f>'DATA INPUT MASK'!C34</f>
        <v>0</v>
      </c>
      <c r="E32" s="18">
        <f>'DATA INPUT MASK'!D34</f>
        <v>0</v>
      </c>
      <c r="F32" s="19">
        <f>IF(ISNUMBER('DATA INPUT MASK'!C34)=FALSE,0,IF(ISNUMBER('DATA INPUT MASK'!D34)=FALSE,0,IF(E32-D32&lt;=0,(TIMEVALUE("23:59")-D32)*24+(1/60)+E32*24,(E32-D32)*24)))</f>
        <v>0</v>
      </c>
      <c r="G32" s="20">
        <f>MAX(0,INT('DATA INPUT MASK'!I34))</f>
        <v>0</v>
      </c>
      <c r="H32" s="64">
        <f>MAX(0,G32*'EGSZ COUNTRY PROFILE GERMANY'!F$10)</f>
        <v>0</v>
      </c>
      <c r="I32" s="21">
        <f>MAX(0,(MAX(IF(F32&gt;='EGSZ COUNTRY PROFILE GERMANY'!D$7,'EGSZ COUNTRY PROFILE GERMANY'!D$10,IF(F32&gt;'EGSZ COUNTRY PROFILE GERMANY'!C$7,'EGSZ COUNTRY PROFILE GERMANY'!C$10,IF('EGSZ TEC'!F32&gt;'EGSZ COUNTRY PROFILE GERMANY'!B$7,'EGSZ COUNTRY PROFILE GERMANY'!B$10,0))),IF(F32&gt;0,IF(D32=0,'EGSZ COUNTRY PROFILE GERMANY'!B$10,IF(E32=0,'EGSZ COUNTRY PROFILE GERMANY'!B$10,0)),0)))-IF('DATA INPUT MASK'!L34="X",0.2*'EGSZ COUNTRY PROFILE GERMANY'!D$10)-IF('DATA INPUT MASK'!M34="x",0.4*'EGSZ COUNTRY PROFILE GERMANY'!D$10)-IF('DATA INPUT MASK'!N34="x",0.4*'EGSZ COUNTRY PROFILE GERMANY'!D$10))</f>
        <v>0</v>
      </c>
      <c r="J32" s="62">
        <f>IF('DATA INPUT MASK'!K34&gt;0,'DATA INPUT MASK'!K34,IF('EGSZ TEC'!E32=0,IF('DATA INPUT MASK'!J34="p",'EGSZ COUNTRY PROFILE GERMANY'!K$10,0),0))</f>
        <v>0</v>
      </c>
      <c r="K32" s="22">
        <f>'DATA INPUT MASK'!O34</f>
        <v>0</v>
      </c>
      <c r="L32" s="67">
        <f>'DATA INPUT MASK'!P34</f>
        <v>0</v>
      </c>
      <c r="M32" s="69">
        <f t="shared" si="0"/>
        <v>0</v>
      </c>
      <c r="N32" s="88">
        <f>'DATA INPUT MASK'!E34</f>
        <v>0</v>
      </c>
      <c r="O32" s="130">
        <f>'DATA INPUT MASK'!G34</f>
        <v>0</v>
      </c>
    </row>
    <row r="33" spans="1:15" s="86" customFormat="1" ht="12.6" customHeight="1" x14ac:dyDescent="0.2">
      <c r="A33" s="73">
        <f>'DATA INPUT MASK'!A35</f>
        <v>0</v>
      </c>
      <c r="B33" s="72">
        <f>'DATA INPUT MASK'!B35</f>
        <v>0</v>
      </c>
      <c r="C33" s="13">
        <f>'DATA INPUT MASK'!H35</f>
        <v>0</v>
      </c>
      <c r="D33" s="17">
        <f>'DATA INPUT MASK'!C35</f>
        <v>0</v>
      </c>
      <c r="E33" s="18">
        <f>'DATA INPUT MASK'!D35</f>
        <v>0</v>
      </c>
      <c r="F33" s="19">
        <f>IF(ISNUMBER('DATA INPUT MASK'!C35)=FALSE,0,IF(ISNUMBER('DATA INPUT MASK'!D35)=FALSE,0,IF(E33-D33&lt;=0,(TIMEVALUE("23:59")-D33)*24+(1/60)+E33*24,(E33-D33)*24)))</f>
        <v>0</v>
      </c>
      <c r="G33" s="20">
        <f>MAX(0,INT('DATA INPUT MASK'!I35))</f>
        <v>0</v>
      </c>
      <c r="H33" s="64">
        <f>MAX(0,G33*'EGSZ COUNTRY PROFILE GERMANY'!F$10)</f>
        <v>0</v>
      </c>
      <c r="I33" s="21">
        <f>MAX(0,(MAX(IF(F33&gt;='EGSZ COUNTRY PROFILE GERMANY'!D$7,'EGSZ COUNTRY PROFILE GERMANY'!D$10,IF(F33&gt;'EGSZ COUNTRY PROFILE GERMANY'!C$7,'EGSZ COUNTRY PROFILE GERMANY'!C$10,IF('EGSZ TEC'!F33&gt;'EGSZ COUNTRY PROFILE GERMANY'!B$7,'EGSZ COUNTRY PROFILE GERMANY'!B$10,0))),IF(F33&gt;0,IF(D33=0,'EGSZ COUNTRY PROFILE GERMANY'!B$10,IF(E33=0,'EGSZ COUNTRY PROFILE GERMANY'!B$10,0)),0)))-IF('DATA INPUT MASK'!L35="X",0.2*'EGSZ COUNTRY PROFILE GERMANY'!D$10)-IF('DATA INPUT MASK'!M35="x",0.4*'EGSZ COUNTRY PROFILE GERMANY'!D$10)-IF('DATA INPUT MASK'!N35="x",0.4*'EGSZ COUNTRY PROFILE GERMANY'!D$10))</f>
        <v>0</v>
      </c>
      <c r="J33" s="62">
        <f>IF('DATA INPUT MASK'!K35&gt;0,'DATA INPUT MASK'!K35,IF('EGSZ TEC'!E33=0,IF('DATA INPUT MASK'!J35="p",'EGSZ COUNTRY PROFILE GERMANY'!K$10,0),0))</f>
        <v>0</v>
      </c>
      <c r="K33" s="22">
        <f>'DATA INPUT MASK'!O35</f>
        <v>0</v>
      </c>
      <c r="L33" s="67">
        <f>'DATA INPUT MASK'!P35</f>
        <v>0</v>
      </c>
      <c r="M33" s="69">
        <f t="shared" si="0"/>
        <v>0</v>
      </c>
      <c r="N33" s="88">
        <f>'DATA INPUT MASK'!E35</f>
        <v>0</v>
      </c>
      <c r="O33" s="130">
        <f>'DATA INPUT MASK'!G35</f>
        <v>0</v>
      </c>
    </row>
    <row r="34" spans="1:15" s="86" customFormat="1" ht="12.6" customHeight="1" x14ac:dyDescent="0.2">
      <c r="A34" s="73">
        <f>'DATA INPUT MASK'!A36</f>
        <v>0</v>
      </c>
      <c r="B34" s="72">
        <f>'DATA INPUT MASK'!B36</f>
        <v>0</v>
      </c>
      <c r="C34" s="13">
        <f>'DATA INPUT MASK'!H36</f>
        <v>0</v>
      </c>
      <c r="D34" s="17">
        <f>'DATA INPUT MASK'!C36</f>
        <v>0</v>
      </c>
      <c r="E34" s="18">
        <f>'DATA INPUT MASK'!D36</f>
        <v>0</v>
      </c>
      <c r="F34" s="19">
        <f>IF(ISNUMBER('DATA INPUT MASK'!C36)=FALSE,0,IF(ISNUMBER('DATA INPUT MASK'!D36)=FALSE,0,IF(E34-D34&lt;=0,(TIMEVALUE("23:59")-D34)*24+(1/60)+E34*24,(E34-D34)*24)))</f>
        <v>0</v>
      </c>
      <c r="G34" s="20">
        <f>MAX(0,INT('DATA INPUT MASK'!I36))</f>
        <v>0</v>
      </c>
      <c r="H34" s="64">
        <f>MAX(0,G34*'EGSZ COUNTRY PROFILE GERMANY'!F$10)</f>
        <v>0</v>
      </c>
      <c r="I34" s="21">
        <f>MAX(0,(MAX(IF(F34&gt;='EGSZ COUNTRY PROFILE GERMANY'!D$7,'EGSZ COUNTRY PROFILE GERMANY'!D$10,IF(F34&gt;'EGSZ COUNTRY PROFILE GERMANY'!C$7,'EGSZ COUNTRY PROFILE GERMANY'!C$10,IF('EGSZ TEC'!F34&gt;'EGSZ COUNTRY PROFILE GERMANY'!B$7,'EGSZ COUNTRY PROFILE GERMANY'!B$10,0))),IF(F34&gt;0,IF(D34=0,'EGSZ COUNTRY PROFILE GERMANY'!B$10,IF(E34=0,'EGSZ COUNTRY PROFILE GERMANY'!B$10,0)),0)))-IF('DATA INPUT MASK'!L36="X",0.2*'EGSZ COUNTRY PROFILE GERMANY'!D$10)-IF('DATA INPUT MASK'!M36="x",0.4*'EGSZ COUNTRY PROFILE GERMANY'!D$10)-IF('DATA INPUT MASK'!N36="x",0.4*'EGSZ COUNTRY PROFILE GERMANY'!D$10))</f>
        <v>0</v>
      </c>
      <c r="J34" s="62">
        <f>IF('DATA INPUT MASK'!K36&gt;0,'DATA INPUT MASK'!K36,IF('EGSZ TEC'!E34=0,IF('DATA INPUT MASK'!J36="p",'EGSZ COUNTRY PROFILE GERMANY'!K$10,0),0))</f>
        <v>0</v>
      </c>
      <c r="K34" s="22">
        <f>'DATA INPUT MASK'!O36</f>
        <v>0</v>
      </c>
      <c r="L34" s="67">
        <f>'DATA INPUT MASK'!P36</f>
        <v>0</v>
      </c>
      <c r="M34" s="69">
        <f t="shared" si="0"/>
        <v>0</v>
      </c>
      <c r="N34" s="88">
        <f>'DATA INPUT MASK'!E36</f>
        <v>0</v>
      </c>
      <c r="O34" s="130">
        <f>'DATA INPUT MASK'!G36</f>
        <v>0</v>
      </c>
    </row>
    <row r="35" spans="1:15" s="86" customFormat="1" ht="12.6" customHeight="1" x14ac:dyDescent="0.2">
      <c r="A35" s="73">
        <f>'DATA INPUT MASK'!A37</f>
        <v>0</v>
      </c>
      <c r="B35" s="72">
        <f>'DATA INPUT MASK'!B37</f>
        <v>0</v>
      </c>
      <c r="C35" s="13">
        <f>'DATA INPUT MASK'!H37</f>
        <v>0</v>
      </c>
      <c r="D35" s="17">
        <f>'DATA INPUT MASK'!C37</f>
        <v>0</v>
      </c>
      <c r="E35" s="18">
        <f>'DATA INPUT MASK'!D37</f>
        <v>0</v>
      </c>
      <c r="F35" s="19">
        <f>IF(ISNUMBER('DATA INPUT MASK'!C37)=FALSE,0,IF(ISNUMBER('DATA INPUT MASK'!D37)=FALSE,0,IF(E35-D35&lt;=0,(TIMEVALUE("23:59")-D35)*24+(1/60)+E35*24,(E35-D35)*24)))</f>
        <v>0</v>
      </c>
      <c r="G35" s="20">
        <f>MAX(0,INT('DATA INPUT MASK'!I37))</f>
        <v>0</v>
      </c>
      <c r="H35" s="64">
        <f>MAX(0,G35*'EGSZ COUNTRY PROFILE GERMANY'!F$10)</f>
        <v>0</v>
      </c>
      <c r="I35" s="21">
        <f>MAX(0,(MAX(IF(F35&gt;='EGSZ COUNTRY PROFILE GERMANY'!D$7,'EGSZ COUNTRY PROFILE GERMANY'!D$10,IF(F35&gt;'EGSZ COUNTRY PROFILE GERMANY'!C$7,'EGSZ COUNTRY PROFILE GERMANY'!C$10,IF('EGSZ TEC'!F35&gt;'EGSZ COUNTRY PROFILE GERMANY'!B$7,'EGSZ COUNTRY PROFILE GERMANY'!B$10,0))),IF(F35&gt;0,IF(D35=0,'EGSZ COUNTRY PROFILE GERMANY'!B$10,IF(E35=0,'EGSZ COUNTRY PROFILE GERMANY'!B$10,0)),0)))-IF('DATA INPUT MASK'!L37="X",0.2*'EGSZ COUNTRY PROFILE GERMANY'!D$10)-IF('DATA INPUT MASK'!M37="x",0.4*'EGSZ COUNTRY PROFILE GERMANY'!D$10)-IF('DATA INPUT MASK'!N37="x",0.4*'EGSZ COUNTRY PROFILE GERMANY'!D$10))</f>
        <v>0</v>
      </c>
      <c r="J35" s="62">
        <f>IF('DATA INPUT MASK'!K37&gt;0,'DATA INPUT MASK'!K37,IF('EGSZ TEC'!E35=0,IF('DATA INPUT MASK'!J37="p",'EGSZ COUNTRY PROFILE GERMANY'!K$10,0),0))</f>
        <v>0</v>
      </c>
      <c r="K35" s="22">
        <f>'DATA INPUT MASK'!O37</f>
        <v>0</v>
      </c>
      <c r="L35" s="67">
        <f>'DATA INPUT MASK'!P37</f>
        <v>0</v>
      </c>
      <c r="M35" s="69">
        <f t="shared" si="0"/>
        <v>0</v>
      </c>
      <c r="N35" s="88">
        <f>'DATA INPUT MASK'!E37</f>
        <v>0</v>
      </c>
      <c r="O35" s="130">
        <f>'DATA INPUT MASK'!G37</f>
        <v>0</v>
      </c>
    </row>
    <row r="36" spans="1:15" s="86" customFormat="1" ht="12.6" customHeight="1" x14ac:dyDescent="0.2">
      <c r="A36" s="73">
        <f>'DATA INPUT MASK'!A38</f>
        <v>0</v>
      </c>
      <c r="B36" s="72">
        <f>'DATA INPUT MASK'!B38</f>
        <v>0</v>
      </c>
      <c r="C36" s="13">
        <f>'DATA INPUT MASK'!H38</f>
        <v>0</v>
      </c>
      <c r="D36" s="17">
        <f>'DATA INPUT MASK'!C38</f>
        <v>0</v>
      </c>
      <c r="E36" s="18">
        <f>'DATA INPUT MASK'!D38</f>
        <v>0</v>
      </c>
      <c r="F36" s="19">
        <f>IF(ISNUMBER('DATA INPUT MASK'!C38)=FALSE,0,IF(ISNUMBER('DATA INPUT MASK'!D38)=FALSE,0,IF(E36-D36&lt;=0,(TIMEVALUE("23:59")-D36)*24+(1/60)+E36*24,(E36-D36)*24)))</f>
        <v>0</v>
      </c>
      <c r="G36" s="20">
        <f>MAX(0,INT('DATA INPUT MASK'!I38))</f>
        <v>0</v>
      </c>
      <c r="H36" s="64">
        <f>MAX(0,G36*'EGSZ COUNTRY PROFILE GERMANY'!F$10)</f>
        <v>0</v>
      </c>
      <c r="I36" s="21">
        <f>MAX(0,(MAX(IF(F36&gt;='EGSZ COUNTRY PROFILE GERMANY'!D$7,'EGSZ COUNTRY PROFILE GERMANY'!D$10,IF(F36&gt;'EGSZ COUNTRY PROFILE GERMANY'!C$7,'EGSZ COUNTRY PROFILE GERMANY'!C$10,IF('EGSZ TEC'!F36&gt;'EGSZ COUNTRY PROFILE GERMANY'!B$7,'EGSZ COUNTRY PROFILE GERMANY'!B$10,0))),IF(F36&gt;0,IF(D36=0,'EGSZ COUNTRY PROFILE GERMANY'!B$10,IF(E36=0,'EGSZ COUNTRY PROFILE GERMANY'!B$10,0)),0)))-IF('DATA INPUT MASK'!L38="X",0.2*'EGSZ COUNTRY PROFILE GERMANY'!D$10)-IF('DATA INPUT MASK'!M38="x",0.4*'EGSZ COUNTRY PROFILE GERMANY'!D$10)-IF('DATA INPUT MASK'!N38="x",0.4*'EGSZ COUNTRY PROFILE GERMANY'!D$10))</f>
        <v>0</v>
      </c>
      <c r="J36" s="62">
        <f>IF('DATA INPUT MASK'!K38&gt;0,'DATA INPUT MASK'!K38,IF('EGSZ TEC'!E36=0,IF('DATA INPUT MASK'!J38="p",'EGSZ COUNTRY PROFILE GERMANY'!K$10,0),0))</f>
        <v>0</v>
      </c>
      <c r="K36" s="22">
        <f>'DATA INPUT MASK'!O38</f>
        <v>0</v>
      </c>
      <c r="L36" s="67">
        <f>'DATA INPUT MASK'!P38</f>
        <v>0</v>
      </c>
      <c r="M36" s="69">
        <f t="shared" si="0"/>
        <v>0</v>
      </c>
      <c r="N36" s="88">
        <f>'DATA INPUT MASK'!E38</f>
        <v>0</v>
      </c>
      <c r="O36" s="130">
        <f>'DATA INPUT MASK'!G38</f>
        <v>0</v>
      </c>
    </row>
    <row r="37" spans="1:15" s="86" customFormat="1" ht="12.6" customHeight="1" x14ac:dyDescent="0.2">
      <c r="A37" s="73">
        <f>'DATA INPUT MASK'!A39</f>
        <v>0</v>
      </c>
      <c r="B37" s="72">
        <f>'DATA INPUT MASK'!B39</f>
        <v>0</v>
      </c>
      <c r="C37" s="13">
        <f>'DATA INPUT MASK'!H39</f>
        <v>0</v>
      </c>
      <c r="D37" s="17">
        <f>'DATA INPUT MASK'!C39</f>
        <v>0</v>
      </c>
      <c r="E37" s="18">
        <f>'DATA INPUT MASK'!D39</f>
        <v>0</v>
      </c>
      <c r="F37" s="19">
        <f>IF(ISNUMBER('DATA INPUT MASK'!C39)=FALSE,0,IF(ISNUMBER('DATA INPUT MASK'!D39)=FALSE,0,IF(E37-D37&lt;=0,(TIMEVALUE("23:59")-D37)*24+(1/60)+E37*24,(E37-D37)*24)))</f>
        <v>0</v>
      </c>
      <c r="G37" s="20">
        <f>MAX(0,INT('DATA INPUT MASK'!I39))</f>
        <v>0</v>
      </c>
      <c r="H37" s="64">
        <f>MAX(0,G37*'EGSZ COUNTRY PROFILE GERMANY'!F$10)</f>
        <v>0</v>
      </c>
      <c r="I37" s="21">
        <f>MAX(0,(MAX(IF(F37&gt;='EGSZ COUNTRY PROFILE GERMANY'!D$7,'EGSZ COUNTRY PROFILE GERMANY'!D$10,IF(F37&gt;'EGSZ COUNTRY PROFILE GERMANY'!C$7,'EGSZ COUNTRY PROFILE GERMANY'!C$10,IF('EGSZ TEC'!F37&gt;'EGSZ COUNTRY PROFILE GERMANY'!B$7,'EGSZ COUNTRY PROFILE GERMANY'!B$10,0))),IF(F37&gt;0,IF(D37=0,'EGSZ COUNTRY PROFILE GERMANY'!B$10,IF(E37=0,'EGSZ COUNTRY PROFILE GERMANY'!B$10,0)),0)))-IF('DATA INPUT MASK'!L39="X",0.2*'EGSZ COUNTRY PROFILE GERMANY'!D$10)-IF('DATA INPUT MASK'!M39="x",0.4*'EGSZ COUNTRY PROFILE GERMANY'!D$10)-IF('DATA INPUT MASK'!N39="x",0.4*'EGSZ COUNTRY PROFILE GERMANY'!D$10))</f>
        <v>0</v>
      </c>
      <c r="J37" s="62">
        <f>IF('DATA INPUT MASK'!K39&gt;0,'DATA INPUT MASK'!K39,IF('EGSZ TEC'!E37=0,IF('DATA INPUT MASK'!J39="p",'EGSZ COUNTRY PROFILE GERMANY'!K$10,0),0))</f>
        <v>0</v>
      </c>
      <c r="K37" s="22">
        <f>'DATA INPUT MASK'!O39</f>
        <v>0</v>
      </c>
      <c r="L37" s="67">
        <f>'DATA INPUT MASK'!P39</f>
        <v>0</v>
      </c>
      <c r="M37" s="69">
        <f t="shared" si="0"/>
        <v>0</v>
      </c>
      <c r="N37" s="88">
        <f>'DATA INPUT MASK'!E39</f>
        <v>0</v>
      </c>
      <c r="O37" s="130">
        <f>'DATA INPUT MASK'!G39</f>
        <v>0</v>
      </c>
    </row>
    <row r="38" spans="1:15" s="86" customFormat="1" ht="12.6" customHeight="1" x14ac:dyDescent="0.2">
      <c r="A38" s="73">
        <f>'DATA INPUT MASK'!A40</f>
        <v>0</v>
      </c>
      <c r="B38" s="72">
        <f>'DATA INPUT MASK'!B40</f>
        <v>0</v>
      </c>
      <c r="C38" s="13">
        <f>'DATA INPUT MASK'!H40</f>
        <v>0</v>
      </c>
      <c r="D38" s="17">
        <f>'DATA INPUT MASK'!C40</f>
        <v>0</v>
      </c>
      <c r="E38" s="18">
        <f>'DATA INPUT MASK'!D40</f>
        <v>0</v>
      </c>
      <c r="F38" s="19">
        <f>IF(ISNUMBER('DATA INPUT MASK'!C40)=FALSE,0,IF(ISNUMBER('DATA INPUT MASK'!D40)=FALSE,0,IF(E38-D38&lt;=0,(TIMEVALUE("23:59")-D38)*24+(1/60)+E38*24,(E38-D38)*24)))</f>
        <v>0</v>
      </c>
      <c r="G38" s="20">
        <f>MAX(0,INT('DATA INPUT MASK'!I40))</f>
        <v>0</v>
      </c>
      <c r="H38" s="64">
        <f>MAX(0,G38*'EGSZ COUNTRY PROFILE GERMANY'!F$10)</f>
        <v>0</v>
      </c>
      <c r="I38" s="21">
        <f>MAX(0,(MAX(IF(F38&gt;='EGSZ COUNTRY PROFILE GERMANY'!D$7,'EGSZ COUNTRY PROFILE GERMANY'!D$10,IF(F38&gt;'EGSZ COUNTRY PROFILE GERMANY'!C$7,'EGSZ COUNTRY PROFILE GERMANY'!C$10,IF('EGSZ TEC'!F38&gt;'EGSZ COUNTRY PROFILE GERMANY'!B$7,'EGSZ COUNTRY PROFILE GERMANY'!B$10,0))),IF(F38&gt;0,IF(D38=0,'EGSZ COUNTRY PROFILE GERMANY'!B$10,IF(E38=0,'EGSZ COUNTRY PROFILE GERMANY'!B$10,0)),0)))-IF('DATA INPUT MASK'!L40="X",0.2*'EGSZ COUNTRY PROFILE GERMANY'!D$10)-IF('DATA INPUT MASK'!M40="x",0.4*'EGSZ COUNTRY PROFILE GERMANY'!D$10)-IF('DATA INPUT MASK'!N40="x",0.4*'EGSZ COUNTRY PROFILE GERMANY'!D$10))</f>
        <v>0</v>
      </c>
      <c r="J38" s="62">
        <f>IF('DATA INPUT MASK'!K40&gt;0,'DATA INPUT MASK'!K40,IF('EGSZ TEC'!E38=0,IF('DATA INPUT MASK'!J40="p",'EGSZ COUNTRY PROFILE GERMANY'!K$10,0),0))</f>
        <v>0</v>
      </c>
      <c r="K38" s="22">
        <f>'DATA INPUT MASK'!O40</f>
        <v>0</v>
      </c>
      <c r="L38" s="67">
        <f>'DATA INPUT MASK'!P40</f>
        <v>0</v>
      </c>
      <c r="M38" s="69">
        <f t="shared" si="0"/>
        <v>0</v>
      </c>
      <c r="N38" s="88">
        <f>'DATA INPUT MASK'!E40</f>
        <v>0</v>
      </c>
      <c r="O38" s="130">
        <f>'DATA INPUT MASK'!G40</f>
        <v>0</v>
      </c>
    </row>
    <row r="39" spans="1:15" s="86" customFormat="1" ht="12.6" customHeight="1" x14ac:dyDescent="0.2">
      <c r="A39" s="73">
        <f>'DATA INPUT MASK'!A41</f>
        <v>0</v>
      </c>
      <c r="B39" s="72">
        <f>'DATA INPUT MASK'!B41</f>
        <v>0</v>
      </c>
      <c r="C39" s="13">
        <f>'DATA INPUT MASK'!H41</f>
        <v>0</v>
      </c>
      <c r="D39" s="17">
        <f>'DATA INPUT MASK'!C41</f>
        <v>0</v>
      </c>
      <c r="E39" s="18">
        <f>'DATA INPUT MASK'!D41</f>
        <v>0</v>
      </c>
      <c r="F39" s="19">
        <f>IF(ISNUMBER('DATA INPUT MASK'!C41)=FALSE,0,IF(ISNUMBER('DATA INPUT MASK'!D41)=FALSE,0,IF(E39-D39&lt;=0,(TIMEVALUE("23:59")-D39)*24+(1/60)+E39*24,(E39-D39)*24)))</f>
        <v>0</v>
      </c>
      <c r="G39" s="20">
        <f>MAX(0,INT('DATA INPUT MASK'!I41))</f>
        <v>0</v>
      </c>
      <c r="H39" s="64">
        <f>MAX(0,G39*'EGSZ COUNTRY PROFILE GERMANY'!F$10)</f>
        <v>0</v>
      </c>
      <c r="I39" s="21">
        <f>MAX(0,(MAX(IF(F39&gt;='EGSZ COUNTRY PROFILE GERMANY'!D$7,'EGSZ COUNTRY PROFILE GERMANY'!D$10,IF(F39&gt;'EGSZ COUNTRY PROFILE GERMANY'!C$7,'EGSZ COUNTRY PROFILE GERMANY'!C$10,IF('EGSZ TEC'!F39&gt;'EGSZ COUNTRY PROFILE GERMANY'!B$7,'EGSZ COUNTRY PROFILE GERMANY'!B$10,0))),IF(F39&gt;0,IF(D39=0,'EGSZ COUNTRY PROFILE GERMANY'!B$10,IF(E39=0,'EGSZ COUNTRY PROFILE GERMANY'!B$10,0)),0)))-IF('DATA INPUT MASK'!L41="X",0.2*'EGSZ COUNTRY PROFILE GERMANY'!D$10)-IF('DATA INPUT MASK'!M41="x",0.4*'EGSZ COUNTRY PROFILE GERMANY'!D$10)-IF('DATA INPUT MASK'!N41="x",0.4*'EGSZ COUNTRY PROFILE GERMANY'!D$10))</f>
        <v>0</v>
      </c>
      <c r="J39" s="62">
        <f>IF('DATA INPUT MASK'!K41&gt;0,'DATA INPUT MASK'!K41,IF('EGSZ TEC'!E39=0,IF('DATA INPUT MASK'!J41="p",'EGSZ COUNTRY PROFILE GERMANY'!K$10,0),0))</f>
        <v>0</v>
      </c>
      <c r="K39" s="22">
        <f>'DATA INPUT MASK'!O41</f>
        <v>0</v>
      </c>
      <c r="L39" s="67">
        <f>'DATA INPUT MASK'!P41</f>
        <v>0</v>
      </c>
      <c r="M39" s="69">
        <f t="shared" si="0"/>
        <v>0</v>
      </c>
      <c r="N39" s="88">
        <f>'DATA INPUT MASK'!E41</f>
        <v>0</v>
      </c>
      <c r="O39" s="130">
        <f>'DATA INPUT MASK'!G41</f>
        <v>0</v>
      </c>
    </row>
    <row r="40" spans="1:15" s="86" customFormat="1" ht="12.6" customHeight="1" thickBot="1" x14ac:dyDescent="0.25">
      <c r="A40" s="73">
        <f>'DATA INPUT MASK'!A42</f>
        <v>0</v>
      </c>
      <c r="B40" s="72">
        <f>'DATA INPUT MASK'!B42</f>
        <v>0</v>
      </c>
      <c r="C40" s="13">
        <f>'DATA INPUT MASK'!H42</f>
        <v>0</v>
      </c>
      <c r="D40" s="17">
        <f>'DATA INPUT MASK'!C42</f>
        <v>0</v>
      </c>
      <c r="E40" s="18">
        <f>'DATA INPUT MASK'!D42</f>
        <v>0</v>
      </c>
      <c r="F40" s="19">
        <f>IF(ISNUMBER('DATA INPUT MASK'!C42)=FALSE,0,IF(ISNUMBER('DATA INPUT MASK'!D42)=FALSE,0,IF(E40-D40&lt;=0,(TIMEVALUE("23:59")-D40)*24+(1/60)+E40*24,(E40-D40)*24)))</f>
        <v>0</v>
      </c>
      <c r="G40" s="20">
        <f>MAX(0,INT('DATA INPUT MASK'!I42))</f>
        <v>0</v>
      </c>
      <c r="H40" s="64">
        <f>MAX(0,G40*'EGSZ COUNTRY PROFILE GERMANY'!F$10)</f>
        <v>0</v>
      </c>
      <c r="I40" s="21">
        <f>MAX(0,(MAX(IF(F40&gt;='EGSZ COUNTRY PROFILE GERMANY'!D$7,'EGSZ COUNTRY PROFILE GERMANY'!D$10,IF(F40&gt;'EGSZ COUNTRY PROFILE GERMANY'!C$7,'EGSZ COUNTRY PROFILE GERMANY'!C$10,IF('EGSZ TEC'!F40&gt;'EGSZ COUNTRY PROFILE GERMANY'!B$7,'EGSZ COUNTRY PROFILE GERMANY'!B$10,0))),IF(F40&gt;0,IF(D40=0,'EGSZ COUNTRY PROFILE GERMANY'!B$10,IF(E40=0,'EGSZ COUNTRY PROFILE GERMANY'!B$10,0)),0)))-IF('DATA INPUT MASK'!L42="X",0.2*'EGSZ COUNTRY PROFILE GERMANY'!D$10)-IF('DATA INPUT MASK'!M42="x",0.4*'EGSZ COUNTRY PROFILE GERMANY'!D$10)-IF('DATA INPUT MASK'!N42="x",0.4*'EGSZ COUNTRY PROFILE GERMANY'!D$10))</f>
        <v>0</v>
      </c>
      <c r="J40" s="62">
        <f>IF('DATA INPUT MASK'!K42&gt;0,'DATA INPUT MASK'!K42,IF('EGSZ TEC'!E40=0,IF('DATA INPUT MASK'!J42="p",'EGSZ COUNTRY PROFILE GERMANY'!K$10,0),0))</f>
        <v>0</v>
      </c>
      <c r="K40" s="22">
        <f>'DATA INPUT MASK'!O42</f>
        <v>0</v>
      </c>
      <c r="L40" s="67">
        <f>'DATA INPUT MASK'!P42</f>
        <v>0</v>
      </c>
      <c r="M40" s="69">
        <f t="shared" si="0"/>
        <v>0</v>
      </c>
      <c r="N40" s="88">
        <f>'DATA INPUT MASK'!E42</f>
        <v>0</v>
      </c>
      <c r="O40" s="131">
        <f>'DATA INPUT MASK'!G42</f>
        <v>0</v>
      </c>
    </row>
    <row r="41" spans="1:15" s="16" customFormat="1" ht="20.100000000000001" customHeight="1" thickBot="1" x14ac:dyDescent="0.25">
      <c r="A41" s="14"/>
      <c r="B41" s="15"/>
      <c r="C41" s="15"/>
      <c r="D41" s="23"/>
      <c r="E41" s="23"/>
      <c r="F41" s="23"/>
      <c r="G41" s="133">
        <f t="shared" ref="G41:M41" si="1">SUM(G10:G40)</f>
        <v>972</v>
      </c>
      <c r="H41" s="24">
        <f t="shared" si="1"/>
        <v>291.60000000000002</v>
      </c>
      <c r="I41" s="24">
        <f t="shared" si="1"/>
        <v>52.8</v>
      </c>
      <c r="J41" s="24">
        <f t="shared" si="1"/>
        <v>240</v>
      </c>
      <c r="K41" s="24">
        <f t="shared" si="1"/>
        <v>65</v>
      </c>
      <c r="L41" s="24">
        <f t="shared" si="1"/>
        <v>240.9</v>
      </c>
      <c r="M41" s="89">
        <f t="shared" si="1"/>
        <v>890.3</v>
      </c>
      <c r="N41" s="135" t="s">
        <v>25</v>
      </c>
      <c r="O41" s="134"/>
    </row>
    <row r="42" spans="1:15" ht="13.5" thickBot="1" x14ac:dyDescent="0.25">
      <c r="M42" s="24">
        <f>IF('DATA INPUT MASK'!O4=1,H41,(G41*('EGSZ COUNTRY PROFILE GERMANY'!F10-'EGSZ COUNTRY PROFILE GERMANY'!F12)))</f>
        <v>291.60000000000002</v>
      </c>
      <c r="N42" s="166" t="s">
        <v>55</v>
      </c>
      <c r="O42" s="167"/>
    </row>
    <row r="43" spans="1:15" ht="13.5" thickBot="1" x14ac:dyDescent="0.25">
      <c r="M43" s="132">
        <f>M41-M42</f>
        <v>598.69999999999993</v>
      </c>
      <c r="N43" s="168" t="s">
        <v>54</v>
      </c>
      <c r="O43" s="169"/>
    </row>
    <row r="44" spans="1:15" ht="13.5" thickBot="1" x14ac:dyDescent="0.25">
      <c r="M44" s="132" t="s">
        <v>56</v>
      </c>
      <c r="N44" s="168" t="str">
        <f>'DATA INPUT MASK'!F6</f>
        <v>DE48 3005 0110 0037 0312 34</v>
      </c>
      <c r="O44" s="169"/>
    </row>
    <row r="52" spans="1:13" s="100" customFormat="1" ht="12" x14ac:dyDescent="0.2">
      <c r="A52" s="100" t="s">
        <v>30</v>
      </c>
      <c r="I52" s="100" t="s">
        <v>32</v>
      </c>
      <c r="M52" s="100" t="s">
        <v>31</v>
      </c>
    </row>
    <row r="53" spans="1:13" s="100" customFormat="1" ht="12" x14ac:dyDescent="0.2">
      <c r="A53" s="100" t="s">
        <v>27</v>
      </c>
      <c r="H53" s="101"/>
      <c r="I53" s="101" t="s">
        <v>33</v>
      </c>
      <c r="M53" s="101" t="s">
        <v>28</v>
      </c>
    </row>
  </sheetData>
  <sheetProtection password="CC55" sheet="1" objects="1" scenarios="1"/>
  <mergeCells count="3">
    <mergeCell ref="N42:O42"/>
    <mergeCell ref="N43:O43"/>
    <mergeCell ref="N44:O44"/>
  </mergeCells>
  <phoneticPr fontId="0" type="noConversion"/>
  <hyperlinks>
    <hyperlink ref="M53" r:id="rId1"/>
    <hyperlink ref="I53" r:id="rId2"/>
  </hyperlinks>
  <printOptions gridLinesSet="0"/>
  <pageMargins left="0.74803149606299213" right="0.78740157480314965" top="0.98425196850393704" bottom="0.78740157480314965" header="0.59055118110236227" footer="0.59055118110236227"/>
  <pageSetup paperSize="9" scale="64" orientation="landscape" horizontalDpi="300" verticalDpi="300" r:id="rId3"/>
  <headerFooter alignWithMargins="0">
    <oddHeader xml:space="preserve">&amp;L&amp;"CorpoA,Standard"&amp;16EGSZ &amp;"CorpoS,Standard"&amp;8Wirtschaftsprüfer | Steuerberater | Rechtsanwälte&amp;R&amp;"CorpoS,Standard"&amp;12
</oddHeader>
    <oddFooter>&amp;L&amp;"CorpoS,Standard"&amp;8BCG / &amp;F / &amp;A / &amp;D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activeCell="J23" sqref="J23"/>
    </sheetView>
  </sheetViews>
  <sheetFormatPr baseColWidth="10" defaultRowHeight="12.75" x14ac:dyDescent="0.2"/>
  <cols>
    <col min="1" max="1" width="13.42578125" style="5" customWidth="1"/>
    <col min="2" max="4" width="8.7109375" style="5" customWidth="1"/>
    <col min="5" max="5" width="3.7109375" style="5" customWidth="1"/>
    <col min="6" max="8" width="8.7109375" style="5" customWidth="1"/>
    <col min="9" max="9" width="3.7109375" style="5" customWidth="1"/>
    <col min="10" max="10" width="13" style="5" customWidth="1"/>
    <col min="11" max="11" width="8.7109375" style="5" customWidth="1"/>
    <col min="12" max="12" width="4.7109375" style="5" customWidth="1"/>
    <col min="13" max="13" width="12.7109375" style="5" customWidth="1"/>
    <col min="14" max="14" width="8.7109375" style="5" customWidth="1"/>
  </cols>
  <sheetData>
    <row r="1" spans="1:14" ht="20.25" x14ac:dyDescent="0.3">
      <c r="A1" s="145" t="s">
        <v>99</v>
      </c>
      <c r="B1" s="215"/>
      <c r="C1" s="215"/>
      <c r="D1" s="215"/>
      <c r="E1" s="215"/>
      <c r="F1" s="216"/>
      <c r="H1" s="215"/>
      <c r="J1" s="216"/>
      <c r="K1" s="215"/>
      <c r="L1" s="215"/>
      <c r="M1" s="216"/>
      <c r="N1" s="215"/>
    </row>
    <row r="2" spans="1:14" ht="15.75" x14ac:dyDescent="0.25">
      <c r="A2" s="216"/>
      <c r="B2" s="215"/>
      <c r="C2" s="215"/>
      <c r="D2" s="215"/>
      <c r="E2" s="215"/>
      <c r="H2" s="215"/>
      <c r="J2" s="216"/>
      <c r="K2" s="215"/>
      <c r="L2" s="215"/>
      <c r="M2" s="216"/>
      <c r="N2" s="215"/>
    </row>
    <row r="3" spans="1:14" ht="15.75" x14ac:dyDescent="0.25">
      <c r="A3" s="216" t="s">
        <v>16</v>
      </c>
      <c r="B3" s="215"/>
      <c r="C3" s="215"/>
      <c r="D3" s="215"/>
      <c r="E3" s="215"/>
      <c r="F3" s="216" t="s">
        <v>10</v>
      </c>
      <c r="H3" s="215"/>
      <c r="J3" s="216" t="s">
        <v>17</v>
      </c>
      <c r="K3" s="215"/>
      <c r="L3" s="215"/>
      <c r="M3" s="216" t="s">
        <v>20</v>
      </c>
      <c r="N3" s="215"/>
    </row>
    <row r="4" spans="1:14" ht="15.75" x14ac:dyDescent="0.25">
      <c r="A4" s="216"/>
      <c r="B4" s="215"/>
      <c r="C4" s="215"/>
      <c r="D4" s="215"/>
      <c r="E4" s="215"/>
      <c r="H4" s="215"/>
      <c r="J4" s="216"/>
      <c r="K4" s="215"/>
      <c r="L4" s="215"/>
      <c r="M4" s="216"/>
      <c r="N4" s="215"/>
    </row>
    <row r="5" spans="1:14" ht="15.75" x14ac:dyDescent="0.25">
      <c r="A5" s="215"/>
      <c r="B5" s="215"/>
      <c r="C5" s="215"/>
      <c r="D5" s="215"/>
      <c r="E5" s="215"/>
      <c r="F5" s="215"/>
      <c r="G5" s="215"/>
      <c r="H5" s="215"/>
      <c r="J5" s="215"/>
      <c r="K5" s="215"/>
      <c r="L5" s="215"/>
      <c r="M5" s="215"/>
      <c r="N5" s="215"/>
    </row>
    <row r="6" spans="1:14" ht="15.75" x14ac:dyDescent="0.25">
      <c r="A6" s="215"/>
      <c r="B6" s="217"/>
      <c r="C6" s="217"/>
      <c r="D6" s="217"/>
      <c r="E6" s="215"/>
      <c r="F6" s="215"/>
      <c r="G6" s="215"/>
      <c r="H6" s="215"/>
      <c r="J6" s="215"/>
      <c r="K6" s="217"/>
      <c r="L6" s="217"/>
      <c r="M6" s="215"/>
      <c r="N6" s="217"/>
    </row>
    <row r="7" spans="1:14" ht="15.75" x14ac:dyDescent="0.25">
      <c r="A7" s="215" t="s">
        <v>35</v>
      </c>
      <c r="B7" s="218">
        <v>8</v>
      </c>
      <c r="C7" s="218">
        <v>14</v>
      </c>
      <c r="D7" s="218">
        <v>24</v>
      </c>
      <c r="E7" s="215"/>
      <c r="F7" s="215"/>
      <c r="G7" s="215"/>
      <c r="H7" s="215"/>
      <c r="J7" s="215"/>
      <c r="K7" s="217"/>
      <c r="L7" s="217"/>
      <c r="M7" s="215"/>
      <c r="N7" s="217"/>
    </row>
    <row r="8" spans="1:14" ht="15.75" x14ac:dyDescent="0.25">
      <c r="A8" s="219"/>
      <c r="B8" s="219" t="s">
        <v>14</v>
      </c>
      <c r="C8" s="219" t="s">
        <v>14</v>
      </c>
      <c r="D8" s="219" t="s">
        <v>14</v>
      </c>
      <c r="E8" s="215"/>
      <c r="F8" s="219" t="s">
        <v>14</v>
      </c>
      <c r="G8" s="215"/>
      <c r="H8" s="215"/>
      <c r="J8" s="219"/>
      <c r="K8" s="219" t="s">
        <v>14</v>
      </c>
      <c r="L8" s="219"/>
      <c r="M8" s="219"/>
      <c r="N8" s="219" t="s">
        <v>14</v>
      </c>
    </row>
    <row r="9" spans="1:14" ht="15.75" x14ac:dyDescent="0.25">
      <c r="A9" s="219"/>
      <c r="B9" s="219"/>
      <c r="C9" s="219"/>
      <c r="D9" s="219"/>
      <c r="E9" s="215"/>
      <c r="F9" s="219"/>
      <c r="G9" s="215"/>
      <c r="H9" s="215"/>
      <c r="J9" s="219"/>
      <c r="K9" s="219"/>
      <c r="L9" s="219"/>
      <c r="M9" s="219"/>
      <c r="N9" s="219"/>
    </row>
    <row r="10" spans="1:14" ht="15.75" x14ac:dyDescent="0.25">
      <c r="A10" s="215" t="s">
        <v>34</v>
      </c>
      <c r="B10" s="218">
        <v>12</v>
      </c>
      <c r="C10" s="218">
        <v>12</v>
      </c>
      <c r="D10" s="218">
        <v>24</v>
      </c>
      <c r="E10" s="215"/>
      <c r="F10" s="218">
        <v>0.3</v>
      </c>
      <c r="G10" s="215" t="s">
        <v>96</v>
      </c>
      <c r="H10" s="215"/>
      <c r="J10" s="215" t="str">
        <f>A10</f>
        <v>Deutschland</v>
      </c>
      <c r="K10" s="220">
        <v>20</v>
      </c>
      <c r="L10" s="215"/>
      <c r="M10" s="215" t="s">
        <v>11</v>
      </c>
      <c r="N10" s="220">
        <v>1.67</v>
      </c>
    </row>
    <row r="11" spans="1:14" ht="15.75" x14ac:dyDescent="0.25">
      <c r="A11" s="215"/>
      <c r="B11" s="215"/>
      <c r="C11" s="215"/>
      <c r="D11" s="215"/>
      <c r="E11" s="215"/>
      <c r="F11" s="215"/>
      <c r="G11" s="215"/>
      <c r="H11" s="215"/>
      <c r="J11" s="215"/>
      <c r="K11" s="221"/>
      <c r="L11" s="215"/>
      <c r="M11" s="215" t="s">
        <v>21</v>
      </c>
      <c r="N11" s="220">
        <v>3.1</v>
      </c>
    </row>
    <row r="12" spans="1:14" ht="15.75" x14ac:dyDescent="0.25">
      <c r="A12" s="215"/>
      <c r="B12" s="215"/>
      <c r="C12" s="215"/>
      <c r="D12" s="215"/>
      <c r="E12" s="215"/>
      <c r="F12" s="218">
        <v>0.3</v>
      </c>
      <c r="G12" s="215" t="s">
        <v>12</v>
      </c>
      <c r="H12" s="215"/>
      <c r="J12" s="215"/>
      <c r="K12" s="221"/>
      <c r="L12" s="215"/>
      <c r="M12" s="215" t="s">
        <v>22</v>
      </c>
      <c r="N12" s="220">
        <v>3.1</v>
      </c>
    </row>
    <row r="13" spans="1:14" ht="15.75" x14ac:dyDescent="0.25">
      <c r="A13" s="215"/>
      <c r="B13" s="215"/>
      <c r="C13" s="215"/>
      <c r="D13" s="215"/>
      <c r="E13" s="215"/>
      <c r="F13" s="215"/>
      <c r="G13" s="215"/>
      <c r="H13" s="215"/>
      <c r="J13" s="215"/>
      <c r="K13" s="221"/>
      <c r="L13" s="215"/>
      <c r="M13" s="215"/>
      <c r="N13" s="221"/>
    </row>
    <row r="14" spans="1:14" ht="15.75" x14ac:dyDescent="0.25">
      <c r="A14" s="215"/>
      <c r="B14" s="215"/>
      <c r="C14" s="215"/>
      <c r="D14" s="215"/>
      <c r="E14" s="215"/>
      <c r="J14" s="215"/>
      <c r="K14" s="221"/>
      <c r="L14" s="215"/>
      <c r="M14" s="215"/>
      <c r="N14" s="221"/>
    </row>
    <row r="15" spans="1:14" ht="15.75" x14ac:dyDescent="0.25">
      <c r="A15" s="215"/>
      <c r="B15" s="215"/>
      <c r="C15" s="215"/>
      <c r="D15" s="215"/>
      <c r="E15" s="215"/>
      <c r="J15" s="215"/>
      <c r="K15" s="215"/>
      <c r="L15" s="215"/>
      <c r="M15" s="215"/>
      <c r="N15" s="215"/>
    </row>
    <row r="16" spans="1:14" ht="15.75" x14ac:dyDescent="0.25">
      <c r="A16" s="215"/>
      <c r="B16" s="215"/>
      <c r="C16" s="215"/>
      <c r="D16" s="215"/>
      <c r="E16" s="215"/>
      <c r="J16" s="215"/>
      <c r="K16" s="215"/>
      <c r="L16" s="215"/>
      <c r="M16" s="215"/>
      <c r="N16" s="215"/>
    </row>
    <row r="17" spans="1:14" ht="15.75" x14ac:dyDescent="0.25">
      <c r="E17" s="215"/>
    </row>
    <row r="18" spans="1:14" ht="15.75" x14ac:dyDescent="0.25">
      <c r="E18" s="215"/>
    </row>
    <row r="19" spans="1:14" ht="15.75" x14ac:dyDescent="0.25">
      <c r="A19" s="215"/>
      <c r="B19" s="215"/>
      <c r="C19" s="215"/>
      <c r="D19" s="215"/>
      <c r="E19" s="215"/>
      <c r="J19" s="215"/>
      <c r="K19" s="215"/>
      <c r="L19" s="215"/>
      <c r="M19" s="215"/>
      <c r="N19" s="215"/>
    </row>
    <row r="20" spans="1:14" ht="15.75" x14ac:dyDescent="0.25">
      <c r="A20" s="215"/>
      <c r="B20" s="215"/>
      <c r="C20" s="215"/>
      <c r="D20" s="215"/>
      <c r="E20" s="215"/>
      <c r="J20" s="215"/>
      <c r="K20" s="215"/>
      <c r="L20" s="215"/>
      <c r="M20" s="215"/>
      <c r="N20" s="215"/>
    </row>
    <row r="21" spans="1:14" ht="15.75" x14ac:dyDescent="0.25">
      <c r="A21" s="215"/>
      <c r="B21" s="215"/>
      <c r="C21" s="215"/>
      <c r="D21" s="215"/>
      <c r="E21" s="215"/>
      <c r="J21" s="215"/>
      <c r="K21" s="215"/>
      <c r="L21" s="215"/>
      <c r="M21" s="215"/>
      <c r="N21" s="215"/>
    </row>
  </sheetData>
  <sheetProtection password="CC55" sheet="1" objects="1" scenarios="1"/>
  <phoneticPr fontId="0" type="noConversion"/>
  <printOptions gridLinesSet="0"/>
  <pageMargins left="0.78740157480314965" right="0.78740157480314965" top="0.98425196850393704" bottom="0.98425196850393704" header="0.51181102362204722" footer="0.51181102362204722"/>
  <pageSetup paperSize="259" scale="90" orientation="landscape" horizontalDpi="360" verticalDpi="360" r:id="rId1"/>
  <headerFooter alignWithMargins="0">
    <oddHeader>&amp;L&amp;"CorpoA,Standard"&amp;23EGSZ&amp;"Times New Roman,Standard"&amp;12 &amp;"CorpoS,Standard"&amp;10Wirtschaftsprüfer | Steuerberater | Rechtsanwälte&amp;R&amp;"CorpoS,Standard"&amp;12
Seite &amp;P (von &amp;N)</oddHeader>
    <oddFooter>&amp;L&amp;"CorpoS,Standard"&amp;8BCG / &amp;F / &amp;A / &amp;D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5da6308c-c4ec-4bb9-8e09-eade1ee6c4bb</BSO999929>
</file>

<file path=customXml/itemProps1.xml><?xml version="1.0" encoding="utf-8"?>
<ds:datastoreItem xmlns:ds="http://schemas.openxmlformats.org/officeDocument/2006/customXml" ds:itemID="{7F394E89-A85A-4EE4-BF94-0B7B6BECF222}">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DATA INPUT MASK</vt:lpstr>
      <vt:lpstr>TRAVEL EXPENSE REPORT</vt:lpstr>
      <vt:lpstr>EGSZ TEC</vt:lpstr>
      <vt:lpstr>EGSZ COUNTRY PROFILE GERMANY</vt:lpstr>
      <vt:lpstr>'DATA INPUT MASK'!Druckbereich</vt:lpstr>
      <vt:lpstr>'EGSZ COUNTRY PROFILE GERMANY'!Druckbereich</vt:lpstr>
      <vt:lpstr>'EGSZ TEC'!Druckbereich</vt:lpstr>
      <vt:lpstr>'TRAVEL EXPENSE REPORT'!Druckbereich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Spesenabrechnung</dc:title>
  <dc:creator>BCG</dc:creator>
  <cp:lastModifiedBy>Gerow, Björn Christian</cp:lastModifiedBy>
  <cp:lastPrinted>2016-01-07T10:36:14Z</cp:lastPrinted>
  <dcterms:created xsi:type="dcterms:W3CDTF">1996-08-05T15:49:54Z</dcterms:created>
  <dcterms:modified xsi:type="dcterms:W3CDTF">2016-01-07T10:48:34Z</dcterms:modified>
</cp:coreProperties>
</file>